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f.sharepoint.com/sites/fundacao-espaco-eco/Shared Documents/2. Sustentabilidade Aplicada/2. Projetos/Fundação Espaço ECO/2021/2021_ GT-ESG/5. Projetos (Mini GTs)/02. GT-ESG - Ferramenta Capital Natural/3. Entrega/"/>
    </mc:Choice>
  </mc:AlternateContent>
  <xr:revisionPtr revIDLastSave="0" documentId="8_{18996BFD-0CB0-42A3-BA77-3A08EAE81A83}" xr6:coauthVersionLast="47" xr6:coauthVersionMax="47" xr10:uidLastSave="{00000000-0000-0000-0000-000000000000}"/>
  <workbookProtection workbookAlgorithmName="SHA-512" workbookHashValue="+j/OUU/JfhawmwzHtfnHiSoAjO7SBQysI4xOuKQinynCGuOlm91VVneS3YntERKRD8Fs0tnEPCrSY5FE2RAZAw==" workbookSaltValue="q4dAbJrpr8WPUos2DDspGg==" workbookSpinCount="100000" lockStructure="1"/>
  <bookViews>
    <workbookView xWindow="-110" yWindow="-110" windowWidth="19420" windowHeight="10420" firstSheet="5" activeTab="5" xr2:uid="{B131768A-506C-442B-81C2-3C864B306021}"/>
  </bookViews>
  <sheets>
    <sheet name="Planilha1" sheetId="1" state="hidden" r:id="rId1"/>
    <sheet name="Home" sheetId="12" r:id="rId2"/>
    <sheet name="Atualizações" sheetId="16" state="hidden" r:id="rId3"/>
    <sheet name="Instruções" sheetId="14" state="hidden" r:id="rId4"/>
    <sheet name="Informações Gerais" sheetId="15" state="hidden" r:id="rId5"/>
    <sheet name="Guia" sheetId="7" r:id="rId6"/>
    <sheet name="Velocimetro desat" sheetId="5" state="hidden" r:id="rId7"/>
    <sheet name="Velocimetro" sheetId="8" r:id="rId8"/>
    <sheet name="Avaliação por tema" sheetId="19" r:id="rId9"/>
  </sheets>
  <definedNames>
    <definedName name="_xlnm._FilterDatabase" localSheetId="5" hidden="1">Guia!$A$4:$O$50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9" l="1"/>
  <c r="C11" i="19" s="1"/>
  <c r="D50" i="7"/>
  <c r="C50" i="7"/>
  <c r="D48" i="7"/>
  <c r="E48" i="7"/>
  <c r="C48" i="7"/>
  <c r="C37" i="7"/>
  <c r="D37" i="7"/>
  <c r="E37" i="7"/>
  <c r="C12" i="19" s="1"/>
  <c r="C30" i="7"/>
  <c r="D30" i="7"/>
  <c r="E30" i="7"/>
  <c r="C8" i="19" s="1"/>
  <c r="E21" i="7"/>
  <c r="D21" i="7"/>
  <c r="C21" i="7"/>
  <c r="D13" i="7"/>
  <c r="C13" i="7"/>
  <c r="E13" i="7"/>
  <c r="C6" i="19" s="1"/>
  <c r="E50" i="7" l="1"/>
  <c r="C16" i="8" s="1"/>
  <c r="C18" i="8" s="1"/>
  <c r="C4" i="19"/>
  <c r="C5" i="19" s="1"/>
  <c r="C7" i="19"/>
  <c r="C13" i="19"/>
  <c r="C9" i="19"/>
  <c r="C13" i="8"/>
  <c r="O4" i="5"/>
  <c r="O5" i="5"/>
  <c r="C10" i="8" l="1"/>
  <c r="C8" i="8"/>
  <c r="C12" i="8"/>
  <c r="C9" i="8"/>
  <c r="C11" i="8"/>
  <c r="N6" i="5"/>
  <c r="N4" i="5"/>
  <c r="N5" i="5" l="1"/>
  <c r="N9" i="5"/>
  <c r="N7" i="5"/>
  <c r="N8" i="5"/>
  <c r="C9" i="5" l="1"/>
  <c r="C12" i="5" s="1"/>
  <c r="C31" i="5"/>
  <c r="C34" i="5" s="1"/>
  <c r="P8" i="5"/>
  <c r="O9" i="5"/>
  <c r="P6" i="5"/>
  <c r="Q7" i="5" l="1"/>
  <c r="C59" i="5"/>
  <c r="C62" i="5" s="1"/>
  <c r="R7" i="5"/>
  <c r="Q9" i="5"/>
  <c r="P4" i="5"/>
  <c r="Q4" i="5"/>
  <c r="R4" i="5"/>
  <c r="Q8" i="5"/>
  <c r="R9" i="5"/>
  <c r="Q6" i="5"/>
  <c r="O6" i="5"/>
  <c r="R8" i="5"/>
  <c r="O8" i="5"/>
  <c r="Q5" i="5"/>
  <c r="R6" i="5"/>
  <c r="O7" i="5"/>
  <c r="P7" i="5"/>
  <c r="P9" i="5"/>
  <c r="P5" i="5"/>
  <c r="R5" i="5"/>
  <c r="C57" i="5" l="1"/>
  <c r="C29" i="5"/>
  <c r="C7" i="5"/>
  <c r="C5" i="5" l="1"/>
  <c r="C4" i="5"/>
  <c r="C6" i="5"/>
  <c r="C27" i="5"/>
  <c r="C28" i="5"/>
  <c r="C54" i="5"/>
  <c r="C56" i="5"/>
  <c r="C55" i="5"/>
  <c r="C26" i="5"/>
  <c r="C64" i="5" l="1"/>
  <c r="C14" i="5"/>
  <c r="C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tc={BA6EF731-7BA8-4989-A663-08B5B8B003E0}</author>
    <author>tc={8731D868-813D-4164-AB9A-0298D72F11B1}</author>
    <author>tc={04D9D90C-58E9-4C3D-8C41-A94FF5208E8F}</author>
  </authors>
  <commentList>
    <comment ref="K6" authorId="0" shapeId="0" xr:uid="{BA6EF731-7BA8-4989-A663-08B5B8B003E0}">
      <text>
        <t>[Threaded comment]
Your version of Excel allows you to read this threaded comment; however, any edits to it will get removed if the file is opened in a newer version of Excel. Learn more: https://go.microsoft.com/fwlink/?linkid=870924
Comment:
    Validar se uma prática intermediária seria aceitável ou se tem que ser 100% pós consumo</t>
      </text>
    </comment>
    <comment ref="I33" authorId="1" shapeId="0" xr:uid="{8731D868-813D-4164-AB9A-0298D72F11B1}">
      <text>
        <t>[Threaded comment]
Your version of Excel allows you to read this threaded comment; however, any edits to it will get removed if the file is opened in a newer version of Excel. Learn more: https://go.microsoft.com/fwlink/?linkid=870924
Comment:
    Validar a especificidade do material p/ da gestão da informação</t>
      </text>
    </comment>
    <comment ref="I34" authorId="2" shapeId="0" xr:uid="{04D9D90C-58E9-4C3D-8C41-A94FF5208E8F}">
      <text>
        <t>[Threaded comment]
Your version of Excel allows you to read this threaded comment; however, any edits to it will get removed if the file is opened in a newer version of Excel. Learn more: https://go.microsoft.com/fwlink/?linkid=870924
Comment:
    Validar a especificidade do material p/ da gestão da informação</t>
      </text>
    </comment>
  </commentList>
</comments>
</file>

<file path=xl/sharedStrings.xml><?xml version="1.0" encoding="utf-8"?>
<sst xmlns="http://schemas.openxmlformats.org/spreadsheetml/2006/main" count="357" uniqueCount="276">
  <si>
    <t>Itaú Unibanco Sustainability Finance Framework,</t>
  </si>
  <si>
    <t xml:space="preserve">1. Renewable Energy and Energy Efficiency
</t>
  </si>
  <si>
    <t>2. Clean Transportation</t>
  </si>
  <si>
    <t>3. Sustainable Water and Wastewater Management</t>
  </si>
  <si>
    <t>4. Pollution Prevention and Control</t>
  </si>
  <si>
    <t xml:space="preserve">5. Environmentally Sustainable Management of Living Natural Resources and Land Use
</t>
  </si>
  <si>
    <t xml:space="preserve">6. Green Buildings
</t>
  </si>
  <si>
    <t xml:space="preserve">7. Access to Essential Services
</t>
  </si>
  <si>
    <t>8. Inclusive Finance</t>
  </si>
  <si>
    <t>Guia de Aprendizagem para Programas Estruturantes em reciChain</t>
  </si>
  <si>
    <t>Versão 2021.0.1.</t>
  </si>
  <si>
    <t>Aba da ferramenta</t>
  </si>
  <si>
    <t>Modificação</t>
  </si>
  <si>
    <t>Guia de Boas Práticas</t>
  </si>
  <si>
    <t>Velocímetro</t>
  </si>
  <si>
    <t>Matriz Zadek</t>
  </si>
  <si>
    <t>Orientações</t>
  </si>
  <si>
    <r>
      <t xml:space="preserve">(A) O primeiro passo para a utilização da ferramenta é inserir sua identificação na seção </t>
    </r>
    <r>
      <rPr>
        <b/>
        <sz val="10"/>
        <color theme="1"/>
        <rFont val="Arial"/>
        <family val="2"/>
      </rPr>
      <t>Informações Gerais</t>
    </r>
    <r>
      <rPr>
        <sz val="10"/>
        <color theme="1"/>
        <rFont val="Arial"/>
        <family val="2"/>
      </rPr>
      <t>.</t>
    </r>
  </si>
  <si>
    <r>
      <t xml:space="preserve">(B) Preencha somente as células </t>
    </r>
    <r>
      <rPr>
        <b/>
        <sz val="10"/>
        <color theme="2" tint="-0.499984740745262"/>
        <rFont val="Arial"/>
        <family val="2"/>
      </rPr>
      <t>CINZA CLARO</t>
    </r>
    <r>
      <rPr>
        <sz val="10"/>
        <color theme="1"/>
        <rFont val="Arial"/>
        <family val="2"/>
      </rPr>
      <t xml:space="preserve"> das abas da ferramenta.</t>
    </r>
  </si>
  <si>
    <t xml:space="preserve">(C) Atente-se para a utilização das informações corretas e fidedignas. </t>
  </si>
  <si>
    <t xml:space="preserve">(D) O Menu de Navegação, presente na primeira ABA ou na parte superior desta ABA, pode ser utilizado para facilitar a navegação do usuário. </t>
  </si>
  <si>
    <t xml:space="preserve">(F) Orientações para cada método de cálculo estão no cabeçalho de cada aba. </t>
  </si>
  <si>
    <t>Nome do Sistema de Logística Reversa</t>
  </si>
  <si>
    <t>Entidade ou Empresa Responsável pela Operacionalização do Sistema</t>
  </si>
  <si>
    <t>Razão Social</t>
  </si>
  <si>
    <t>CNPJ</t>
  </si>
  <si>
    <t>Endereço</t>
  </si>
  <si>
    <t>Município</t>
  </si>
  <si>
    <t>Item</t>
  </si>
  <si>
    <t>Tema/subtema</t>
  </si>
  <si>
    <t>Pontuação máx</t>
  </si>
  <si>
    <t>Pontuação mínima</t>
  </si>
  <si>
    <t>Empresa analisada</t>
  </si>
  <si>
    <t>Tema não material</t>
  </si>
  <si>
    <t>Regenerativa</t>
  </si>
  <si>
    <t>Pts</t>
  </si>
  <si>
    <t xml:space="preserve">Neutra </t>
  </si>
  <si>
    <t xml:space="preserve">Business as usual </t>
  </si>
  <si>
    <t>Defensiva</t>
  </si>
  <si>
    <t>Degenerativa</t>
  </si>
  <si>
    <t>Gestão dos recursos hídricos</t>
  </si>
  <si>
    <t>1.A</t>
  </si>
  <si>
    <t>Com relação aos processos produtivos da companhia, com relação ao consumo de água (uso consultivo), a empresa:</t>
  </si>
  <si>
    <t>NA</t>
  </si>
  <si>
    <t>Todos do item Neutro + impacto líquido positivo de consumo de água em bacias com estresse hídrico</t>
  </si>
  <si>
    <t>Possui um programa baseado em ecoeficiência e produção mais limpa, com metas progressivas de redução de consumo</t>
  </si>
  <si>
    <t xml:space="preserve"> Possui um programa com mapeamento de temas materiais, Faz monitoramento com indicadores específicos de maneira periódica</t>
  </si>
  <si>
    <t>Faz monitoramento com indicadores específicos</t>
  </si>
  <si>
    <t>Não monitora seu consumo e não faz nenhuma ação de redução</t>
  </si>
  <si>
    <t>1.B</t>
  </si>
  <si>
    <t>Com relação aos processos produtivos da companhia, com relação ao reuso de água e/ou uso de fontes alternativas (ex. captação de água da chuva), a empresa:</t>
  </si>
  <si>
    <t xml:space="preserve">Tem um programa de reuso e/ou uso alternativo de água em todas as unidades da companhia (operacionais, administrativos, etc.). </t>
  </si>
  <si>
    <t>Tem um programa de reuso e/ou uso alternativo de água em todas as unidades operacionais</t>
  </si>
  <si>
    <t>Está desenvolvendo um programa com mapeamento de possíveis soluções para reuso e/ou uso alternativo, desenvolve ações pontuais de reuso ou fontes alternativas</t>
  </si>
  <si>
    <t>Está desenvolvendo um programa com mapeamento de possíveis soluções para reuso e/ou uso alternativo, mas não desenvolve nenhuma ação relacionada ao tema</t>
  </si>
  <si>
    <t xml:space="preserve"> Não faz nenhuma ação e não tem nenhum plano de ação para o tema</t>
  </si>
  <si>
    <t>1.C</t>
  </si>
  <si>
    <t xml:space="preserve"> Assinale o percentual da água utilizada em processos administrativos (escritórios, refeitórios, banheiros) que é oriunda de reuso da água e/ou uso de fontes alternativas (ex. captação de água da chuva)</t>
  </si>
  <si>
    <t>100% e empresa ainda devolve um volume excedente aos corpos hídricos</t>
  </si>
  <si>
    <t>Menos de 40%</t>
  </si>
  <si>
    <t>Menos de 20%</t>
  </si>
  <si>
    <t>1.D</t>
  </si>
  <si>
    <t xml:space="preserve"> Assinale o percentual da água utilizada em unidades operacionais que é oriunda de reuso da água e/ou uso de fontes alternativas (ex. captação de água da chuva)</t>
  </si>
  <si>
    <t>1.E</t>
  </si>
  <si>
    <t xml:space="preserve"> A companhia possui procedimentos de comunicação com partes interessadas em relação ao consumo de água e geração de efluentes?</t>
  </si>
  <si>
    <t xml:space="preserve"> A companhia divulga informações sobre o tema de forma periódica e mantém uma  comunicação constante com suas partes interessadas, considerando a opinião dessas partes em suas polícias de gestão de recursos hídricos</t>
  </si>
  <si>
    <t xml:space="preserve"> A companhia divulga informações sobre o tema de forma periódica e mantém um canal de comunicação constante com suas partes interessadas.</t>
  </si>
  <si>
    <t>A companhia divulga periodicamente informações sobre o tema</t>
  </si>
  <si>
    <t>A companhia só  divulga informações sobre o tema quando consultada</t>
  </si>
  <si>
    <t xml:space="preserve"> A companhia não divulga ou restringe informações sobre o tema</t>
  </si>
  <si>
    <t>1.F</t>
  </si>
  <si>
    <t xml:space="preserve"> Assinale a alternativa que caracteriza a condição dos efluentes industriais gerados pela companhia:</t>
  </si>
  <si>
    <t>Mudança de processo e/ou uso de tecnologia que resultou na redução significativa ou eliminação da geração de efluentes, e quando gerado apresenta indicadores de qualidade de água superiores ao do corpo d'água receptor</t>
  </si>
  <si>
    <t>Mudança de processo e/ou uso de tecnologia que resultou na redução significativa ou eliminação da geração de efluentes</t>
  </si>
  <si>
    <t>Gera, pode garantir que o lançamento se dá em conformidade com a legislação aplicável e pode comprovar que nos últimos 2 anos houve redução absoluta ou relativa da carga poluidora</t>
  </si>
  <si>
    <t>Gera e pode garantir que o lançamento se dá em conformidade com a legislação e normas aplicáveis</t>
  </si>
  <si>
    <t xml:space="preserve">Não faz gestão de geração de efluentes ou apresenta indicadores em  desconformidade com a legislação aplicável </t>
  </si>
  <si>
    <t>1.G</t>
  </si>
  <si>
    <t xml:space="preserve"> Assinale a alternativa que caracteriza a condição dos efluentes domésticos gerados pela companhia:</t>
  </si>
  <si>
    <t xml:space="preserve"> Gestão dos recursos hídricos - total</t>
  </si>
  <si>
    <t>Biodiversidade / serviços ecossistêmicos</t>
  </si>
  <si>
    <t>2.A</t>
  </si>
  <si>
    <t>A companhia identifica e avalia as relações (impactos e dependência) de seus negócios com os serviços ecossistêmicos?</t>
  </si>
  <si>
    <t xml:space="preserve">Identifica, define estratégias e implementa planos e programas de gestão dos serviços ecossistêmicos prioritários </t>
  </si>
  <si>
    <t>Identifica e define estratégias formais de atuação para gestão dos serviços ecossistêmicos prioritários</t>
  </si>
  <si>
    <t>Identifica os serviços ecossistêmicos prioritários</t>
  </si>
  <si>
    <t>É uma prática adotada pontualmente em menos de 30% das suas instalações, processos, produtos e/ou serviços</t>
  </si>
  <si>
    <t>Tema não integra o escopo de gestão ambiental da companhia</t>
  </si>
  <si>
    <t>2.B</t>
  </si>
  <si>
    <t>Qual a situação da companhia em relação à avaliação de materialidade de Biodiversidade e Serviços Ecossitêmico (BSE)?</t>
  </si>
  <si>
    <t>A organização faz avaliação de materialidade de aspectos relacionados ao meio ambiente e à saúde e segurança do trabalhador como uma ação sistemática (periodicidade definida, método estruturado e resultados documentados) e com escopo abrangente em relação às suas unidades, desenvolvendo planos de ação e realizando o monitoramento periódico dos principais temas materiais e apresentam metas buscando sempre a melhoria da qualidade dos serviços ecossistêmicos os quais interage</t>
  </si>
  <si>
    <t>A organização não faz avaliação de materialidade</t>
  </si>
  <si>
    <t>A organização faz avaliação de materialidade de aspectos relacionados ao meio ambiente e à saúde e segurança do trabalhador, mas de forma não sistemática</t>
  </si>
  <si>
    <t>A organização faz avaliação de materialidade de aspectos relacionados ao meio ambiente e à saúde e segurança do trabalhador como uma ação sistemática (periodicidade definida, método estruturado e resultados documentados) e com escopo abrangente em relação às suas unidades</t>
  </si>
  <si>
    <t xml:space="preserve">A organização faz avaliação de materialidade de aspectos relacionados ao meio ambiente e à saúde e segurança do trabalhador como uma ação sistemática (periodicidade definida, método estruturado e resultados documentados) e com escopo abrangente em relação às suas unidades, desenvolvendo planos de ação e realizando o monitoramento periódico dos principais temas materiais.  </t>
  </si>
  <si>
    <t>2.C</t>
  </si>
  <si>
    <t>Qual a abordagem utilizada pela companhia  para a avaliação de seu desempenho ambiental?</t>
  </si>
  <si>
    <t>Avalia, de forma estruturada e sistemática seu desempenho ambiental, mas não considera o ciclo de vida de seus produtos ou serviços como referência de avaliação e monitoramento</t>
  </si>
  <si>
    <t>Avalia, de forma estruturada e sistemática seu desempenho ambiental e considera o ciclo de vida de seus produtos ou serviços em casos específicos ou em caráter piloto (por exemplo para unidades ou produtos específicos)</t>
  </si>
  <si>
    <t>Avalia de forma sistemática seu desempenho ambiental considerando, em todas as situações, a perspectiva do ciclo de vida de seus produtos ou serviços</t>
  </si>
  <si>
    <t>Avalia de forma sistemática seu desempenho ambiental considerando, em todas as situações, a perspectiva do ciclo de vida de seus produtos ou serviços, traz em seus resultados considerações sobre seus impactos e externalidades geradas pelas suas operações.</t>
  </si>
  <si>
    <t>Não avalia de forma estruturada e sistemática seu desempenho ambiental</t>
  </si>
  <si>
    <t>2.D</t>
  </si>
  <si>
    <t>Selecione a alternativa que descreve a situação da companhia com relação aos impactos de suas atividades, produtos ou serviços sobre a biodiversidade:</t>
  </si>
  <si>
    <t>Avalia e gerencia de forma sistemática, e independentemente de existência de exigência legal ou administrativa, seus impactos potenciais e riscos sobre a biodiversidade, incluindo sua cadeia de valor</t>
  </si>
  <si>
    <t>Adota procedimentos estruturados e documentados de avaliação para unidades e processos de sua propriedade e para a sua cadeia de valor e atua para garantir a conformidade legal</t>
  </si>
  <si>
    <t>Avalia e gerencia de forma sistemática, e independentemente de existência de exigência legal ou administrativa, seus impactos potenciais e riscos sobre a biodiversidade, exclusivamente para unidades e processos de sua propriedade</t>
  </si>
  <si>
    <t>Adota procedimentos estruturados e documentados de avaliação exclusivamente para unidades e processos de sua propriedade e atua para garantir a conformidade legal</t>
  </si>
  <si>
    <t>Não adota procedimento ou prática de avaliação de potenciais impactos (positivos ou negativos) sobre a biodiversidade</t>
  </si>
  <si>
    <t>2.E</t>
  </si>
  <si>
    <t>Selecione a alternativa que descreve a situação da companhia com relação à adoção de práticas baseadas na natureza   (nature based solutions -  NBS)</t>
  </si>
  <si>
    <t>A empresa tem como um dos pilares de sua atuação Soluções Baseada na Natureza; em parceria com comunidades locais atua na restauração de habitats e preservação de ecossistemas para além de locais onde opera</t>
  </si>
  <si>
    <t xml:space="preserve">A empresa, em parceria com comunidades locais atua na restauração de habitats onde possui atuação. </t>
  </si>
  <si>
    <t>A empresa está organizando grupos de trabalho internos para entender o assunto.</t>
  </si>
  <si>
    <t xml:space="preserve">Não adota nenhuma prática / não tem conhecimento do tema. </t>
  </si>
  <si>
    <t>A empresa tem um impacto negativo nos ecossistemas, com passivos ambientais</t>
  </si>
  <si>
    <t>Biodiversidade / serviços ecossistêmicos - Total</t>
  </si>
  <si>
    <t>Mudanças Climáticas</t>
  </si>
  <si>
    <t>3.A</t>
  </si>
  <si>
    <t>A companhia realiza inventário de emissões de gases de efeito estufa (GEEs) seguindo o IPCC (e.g. GHG Protocol)?</t>
  </si>
  <si>
    <t xml:space="preserve">Realiza considerando o Escopo 1, 2 e 3 </t>
  </si>
  <si>
    <t xml:space="preserve">Realiza considerando o Escopo 1 e 2 </t>
  </si>
  <si>
    <t>Realiza somente considerando o Escopo 2</t>
  </si>
  <si>
    <t>Realiza somente considerando o Escopo 1</t>
  </si>
  <si>
    <t xml:space="preserve">Não elabora inventário de emissões de gases de efeito estufa (GEEs). </t>
  </si>
  <si>
    <t>3.B</t>
  </si>
  <si>
    <t>A companhia possui compromissos assumidos em relação a mudança do clima?</t>
  </si>
  <si>
    <t xml:space="preserve">A companhia firmou compromisso em ser carbono negativo, isto é, compensar mais do que emite. </t>
  </si>
  <si>
    <t xml:space="preserve">A companhia firmou compromisso em ser carbono neutro na cadeia de valor (net zero carbon). </t>
  </si>
  <si>
    <r>
      <t>A companhia firmou compromisso  de redução de emissões  partir de ano-base para crescimento neutro em carbono</t>
    </r>
    <r>
      <rPr>
        <sz val="11"/>
        <color rgb="FFFF0000"/>
        <rFont val="Calibri"/>
        <family val="2"/>
      </rPr>
      <t>.</t>
    </r>
  </si>
  <si>
    <r>
      <t>A companhia possui metas de redução de emissões, mas essas metas são pouco ambiciosas ou estao relacionadas a apenas um produto ou processo da companhia</t>
    </r>
    <r>
      <rPr>
        <strike/>
        <sz val="11"/>
        <color theme="1"/>
        <rFont val="Calibri"/>
        <family val="2"/>
      </rPr>
      <t xml:space="preserve"> </t>
    </r>
  </si>
  <si>
    <t xml:space="preserve">A companhia não firmou nenhum compromisso relacionado a redução das emissões de GEEs. </t>
  </si>
  <si>
    <t>3.C</t>
  </si>
  <si>
    <t>A companhia atingiu as metas de redução das emissões de gases de efeito estufa (GEEs) no último ano?</t>
  </si>
  <si>
    <t>Atingiu  em 100% ou mais as metas de redução das emissões de GEEs</t>
  </si>
  <si>
    <t>Atingiu entre 81% a 100% das metas de redução das emissões de GEEs</t>
  </si>
  <si>
    <t>Atingiu entre 61% a 80% das metas de redução das emissões de GEEs</t>
  </si>
  <si>
    <t>Atingiu até 60% das metas de redução das emissões de GEEs</t>
  </si>
  <si>
    <t>Não possui metas estabelecidas de redução de emissões de gases de efeito estufa (GEEs)</t>
  </si>
  <si>
    <t>3.D</t>
  </si>
  <si>
    <t>A companhia considera mudanças climáticas na sua estratégia institucional?</t>
  </si>
  <si>
    <t>A companhia apresenta as mudanças climáticas como diretriz da estratégia da companhia, buscando novos  modelos de negócios, substituição de fontes fósseis por fontes renováveis e investindo em P&amp;D considerando a agenda do clima</t>
  </si>
  <si>
    <t xml:space="preserve">A companhia apresenta as mudanças climáticas como diretriz da estratégia da companhia, buscando novos  modelos de negócios, com menor impacto </t>
  </si>
  <si>
    <t>Considera mudanças climáticas como estratégica para a companhia, mas não possui planos  concretos operacionais que reduzam significativamente suas emissões</t>
  </si>
  <si>
    <t xml:space="preserve">Apenas considera mudanças climáticas em sua estratégia se a legislação dos países onde atua assim exigir </t>
  </si>
  <si>
    <t>Não considera mudanças climáticas em sua estratégia</t>
  </si>
  <si>
    <t>3.E</t>
  </si>
  <si>
    <t>A companhia participa do processo de reporte ao Carbon Disclosure Program (CDP)?</t>
  </si>
  <si>
    <t>Realiza abrangendo para as quatro categorias: Água, Mudanças Climáticas, Florestas e Cadeia de Valor</t>
  </si>
  <si>
    <t xml:space="preserve">Realiza abrangendo pelo menos 3 das categorias da CDP: Água, Mudanças Climáticas, Florestas e/ou Cadeia de Valor. </t>
  </si>
  <si>
    <t xml:space="preserve">Realiza abrangendo pelo menos 2 das categorias da CDP: Água, Mudanças Climáticas, Florestas e/ou Cadeia e Valor. </t>
  </si>
  <si>
    <t xml:space="preserve">Realiza abrangendo pelo menos 1 das categorias da CDP: Água, Mudanças Climáticas, Florestas e/ou Cadeia e Valor. </t>
  </si>
  <si>
    <t>Não realiza reporte para a Carbon Disclosure Program (CDP).</t>
  </si>
  <si>
    <t>3.F</t>
  </si>
  <si>
    <t>É considerado a adaptação e mitigação às mudanças climáticas na concepção e/ou revisão de empreendimentos, processos, projetos, produtos e/ou serviços?</t>
  </si>
  <si>
    <t xml:space="preserve">Atende a agenda de adaptação e mitigação para a concepção e/ou revisão de empreendimentos, processos, projetos, produtos e/ou serviços. </t>
  </si>
  <si>
    <t>Atende a agenda de mitigação para a concepção e/ou revisão de empreendimentos, processos, projetos, produtos e/ou serviços</t>
  </si>
  <si>
    <t>Atende a agenda de adaptação para a concepção e/ou revisão de empreendimentos, processos, projetos produtos e/ou serviços</t>
  </si>
  <si>
    <t>Atende parcialmente nas agendas de adaptação e/ou mitigação para a concepção e/ou revisão de empreendimentos, processos, produtos e/ou serviços</t>
  </si>
  <si>
    <t xml:space="preserve">Não é considerado </t>
  </si>
  <si>
    <t>Mudanças Climáticas  - Total</t>
  </si>
  <si>
    <t>Economia circular / gestão de resíduos</t>
  </si>
  <si>
    <t>4.A</t>
  </si>
  <si>
    <t>Com relação a sua estratégia de gestão de resíduos sólidos perigosos (Classe I) operacionais:</t>
  </si>
  <si>
    <t>A empresa adora práticas de economia circular para todos os resíduos, reincorporando-os em seus processos, ou realizando upcycling, tem metas de substituição de insumos fósseis por insumos de fontes renováveis</t>
  </si>
  <si>
    <t>Empresa é zero aterro (não manda nenhum resíduo industrial para aterros sanitários)</t>
  </si>
  <si>
    <t>Garantia de conformidade legal dos processos de manipulação, armazenagem, tratamento e destinação e tem metas progressivas para a redução da geração de resíduos</t>
  </si>
  <si>
    <t>Garantia de conformidade legal dos processos de manipulação, armazenagem, tratamento e destinação</t>
  </si>
  <si>
    <t>Não garante a conformidade legal dos processos de manipulação, armazenagem, tratamento e destinação</t>
  </si>
  <si>
    <t>4.B</t>
  </si>
  <si>
    <t>Com relação a sua estratégia de gestão de resíduos sólidos não perigosos (Classe II) operacionais:</t>
  </si>
  <si>
    <t>4.C</t>
  </si>
  <si>
    <t xml:space="preserve">Qual suas ações com relação aos resíduos pós consumo (embalagens, partes e peças, bem como o descarte final do produto)? </t>
  </si>
  <si>
    <t>A empresa pensa em seus produtos com uma mentalidade de economia circular, adota estratégias que evitam a geração de resíduos, como refil e, de maneira estratégica, está baseada em modelos de negócio como servitização , digitalização, virtualização.</t>
  </si>
  <si>
    <t>A empresa se preocupa com todas as etapas do ciclo de vida do produto, da fase de design até o descarte, utilizando produtos de menor impacto ambiental e que gerem resíduos passíveis de logística reversa e que podem, portanto, ser incorporados novamente em processos produtivos</t>
  </si>
  <si>
    <t>A empresa tem buscado materiais de menor impacto ambiental para compor suas embalagens e produtos, mas esse critério não é considerado estratégico para tomada de decisão</t>
  </si>
  <si>
    <t>A empresa cumpre o que a legislação dos países onde opera exige com relação aos temas de logística reversa / descarte de produtos</t>
  </si>
  <si>
    <t xml:space="preserve">Não tem nenhuma estratégia para redução </t>
  </si>
  <si>
    <t>4.D</t>
  </si>
  <si>
    <t>Com relação aos processos administrativos da companhia, selecione a opção que está de acordo com a praticada na gestão pela companhia:</t>
  </si>
  <si>
    <t xml:space="preserve">Todas as ações da opção Neutra + atua sistematicamente na conscientização e orientação de seus colaboradores para que adotem as melhores práticas de gestão de resíduos,  dentro e fora da companhia </t>
  </si>
  <si>
    <t>A companhia possui estratégia de gestão eficiente de resíduos nas áreas administrativas,  com eliminação de descartáveis, destinação correta dos materiais recicláveis para cooperativas de reciclagem e compostagem de resíduos orgânicos</t>
  </si>
  <si>
    <t xml:space="preserve"> Faz a separação dos resíduos recicláveis dos não recicláveis mas não tem certeza do destino desses materiais, adota práticas de redução / eliminação de descartáveis de maneira pontual, assim como realiza treinamentos e sensibilizações com os colaboradores eventualmente </t>
  </si>
  <si>
    <t>Cumpre apenas o que está estabelecido na legislação , não faz nenhum tipo de ação de sensibilização com seus funcionários</t>
  </si>
  <si>
    <t>Não desenvolve nenhuma ação</t>
  </si>
  <si>
    <t>Economia circular / gestão de resíduos - Total</t>
  </si>
  <si>
    <t>Governança &amp; Gestão</t>
  </si>
  <si>
    <t>5.A</t>
  </si>
  <si>
    <t>A companhia possui uma Política Corporativa que contempla os seus aspectos ambientais e cujas diretrizes são refletidas nos seus processos de planejamento e gestão?</t>
  </si>
  <si>
    <t>Sim, possui política corporativa que contempla os aspectos ambientais da companhia e é plenamente compatível com os requisitos descritos no protocolo. Dela derivam objetivos e metas ambientais para todas as suas unidades, atividades, produtos e serviços</t>
  </si>
  <si>
    <t>Sim, possui política corporativa que contempla os aspectos ambientais da companhia e é plenamente compatível com os requisitos descritos no protocolo</t>
  </si>
  <si>
    <t>Sim, possui política corporativa que contempla os aspectos ambientais da companhia, mas não atende todos os requisitos explicitados no protocolo</t>
  </si>
  <si>
    <t>Sim, possui política corporativa que contempla os aspectos ambientais da companhia, mas nestes são limitados aos aspectos exigidos em lei.</t>
  </si>
  <si>
    <t>Não possui política corporativa que contemple o aspecto de meio ambiente</t>
  </si>
  <si>
    <t>5.B</t>
  </si>
  <si>
    <t>Qual a situação da companhia em relação à avaliação periódica de seus aspectos e impactos ambientais?</t>
  </si>
  <si>
    <t>É uma prática incorporada à rotina da companhia, abrangendo 100% das suas instalações, processos, produtos e/ou serviços, e a empresa demonstra seus impactos ambientais e sociais de forma transparente incorporando os mesmos conjuntamente aos seus resultados financeiros.</t>
  </si>
  <si>
    <t>É uma prática adotada pontualmente, abrangendo de 30% a menos de 60% das suas instalações, processos, produtos e/ou serviços</t>
  </si>
  <si>
    <t>É uma prática incorporada à rotina da companhia, abrangendo de 60% a menos de 90% das suas instalações, processos, produtos e/ou serviços</t>
  </si>
  <si>
    <t>É uma prática incorporada à rotina da companhia, abrangendo mais de 90% das suas instalações, processos, produtos e/ou serviços</t>
  </si>
  <si>
    <t>É uma prática inexistente</t>
  </si>
  <si>
    <t>5.C</t>
  </si>
  <si>
    <t>Indique as práticas da companhia relacionadas à melhoria do desempenho ambiental na cadeia de suprimentos:</t>
  </si>
  <si>
    <t>Fornecedores críticos - Exigência de conformidade legal, mas possui  programas para desenvolvimento de melhores práticas para melhoria de desempenho ambiental (além da conformidade legal), reconhece e prioriza fornecedores com melhores práticas</t>
  </si>
  <si>
    <t>Fornecedores críticos -  Exigência de conformidade legal, mas possui  programas para desenvolvimento de melhores práticas para melhoria de desempenho ambiental (além da conformidade legal)</t>
  </si>
  <si>
    <t>Fornecedores críticos - Exigência de conformidade legal  e  está estruturando programa de desenvolvimento para melhores práticas (além da conformidade legal)</t>
  </si>
  <si>
    <t>Fornecedores críticos - Exigência de conformidade legal</t>
  </si>
  <si>
    <t>Fornecedores críticos - Nenhuma ação relacionada ao desempenho ambiental</t>
  </si>
  <si>
    <t>5.D</t>
  </si>
  <si>
    <t>Indique, em relação à preparação e resposta a emergências, quais as políticas e práticas da companhia:</t>
  </si>
  <si>
    <t>Possui planos de ação para emergências socioambientais para todas as situações de risco identificadas e avaliadas como significativas</t>
  </si>
  <si>
    <t>Possui equipes capacitadas e treinadas para planejamento, preparação e atendimento à emergências</t>
  </si>
  <si>
    <t>Realiza simulados, verificações e testes para as ações de resposta planejadas</t>
  </si>
  <si>
    <t>Mantém partes interessadas, em particular aquelas suscetíveis aos efeitos de eventuais acidentes (funcionários, prestadores de serviços, comunidades localizadas em áreas de risco), devida e adequadamente informadas sobre os riscos e sobre os planos de atendimento às emergências</t>
  </si>
  <si>
    <t>Não possui plano de emergência</t>
  </si>
  <si>
    <t>5.E</t>
  </si>
  <si>
    <t>Qual a condição da companhia quanto as normas e certificações ambientais relacionadas ao seu negócio?</t>
  </si>
  <si>
    <t xml:space="preserve"> Possui certificação de gestão ambiental e de qualidade e possui certificação específico ao seu negócio implementado</t>
  </si>
  <si>
    <t xml:space="preserve"> Possui certificação de gestão ambiental e de qualidade e está em processo de certificação específico ao seu negócio</t>
  </si>
  <si>
    <t xml:space="preserve">Possui certificação de gestão ambiental e de qualidade </t>
  </si>
  <si>
    <t>Possui certificação de gestão da qualidade</t>
  </si>
  <si>
    <t>Não possui nenhuma certificação de gestão ambiental e de qualidade (p.ex. ISO 9001 e 14001)</t>
  </si>
  <si>
    <t>5.F</t>
  </si>
  <si>
    <t xml:space="preserve"> A empresa considera requisitos mínimos de bem-estar animal na seleção e contratação de fornecedores?</t>
  </si>
  <si>
    <t xml:space="preserve">Avalio a dependência do meu negócio ao consumo desse recurso, planejo o uso pensando na perenidade ou potenciais substitutos para não exaurir essa fonte de recurso e gero um impacto socioambiental positivo </t>
  </si>
  <si>
    <t>Avalio a dependência do meu negócio ao consumo desse recurso, busco maior eficiência no uso desses recursos nos processos produtivos e planejo o uso pensando na perenidade ou potenciais substitutos para não exaurir essa fonte de recurso</t>
  </si>
  <si>
    <t>Avalio a dependência do meu negócio ao consumo desse recurso e busco maior eficiência no uso desses recursos nos processos produtivos</t>
  </si>
  <si>
    <t>Avalio a dependência do meu negócio ao consumo desse recurso</t>
  </si>
  <si>
    <t>Não avalio o estoque/disponibilidade desse recurso</t>
  </si>
  <si>
    <t>5.G</t>
  </si>
  <si>
    <t>A empresa considera requisitos mínimos para seleção e contratação de fornecedores de matérias primas da biodiversidade?</t>
  </si>
  <si>
    <t>5.H</t>
  </si>
  <si>
    <t xml:space="preserve">As metas ambientais (desempenho ambiental) são elaboradas de acordo com informações com base científica? </t>
  </si>
  <si>
    <t>Há referência mínima formalmente estabelecida de desempenho ambiental tendo como principal objetivo, além da conformidade legal, a mitigação dos riscos significativos ao meio ambiente e à saúde humana e o uso sustentável dos serviços ambientais e dos recursos naturais. Possui parcerias e acordos com pesquisadores, consultores e instituição de pesquisa para apoiar na observação e monitoramento de temas ambientais (materiais) que apoiam na tomada de decisão estratégica.</t>
  </si>
  <si>
    <t>Há referência mínima formalmente estabelecida de desempenho ambiental tendo como principal objetivo, além da conformidade legal, a mitigação dos riscos significativos ao meio ambiente e à saúde humana e o uso sustentável dos serviços ambientais e dos recursos naturais</t>
  </si>
  <si>
    <t>Há referência mínima formalmente estabelecida de desempenho ambiental tendo como principal objetivo, além da conformidade legal, a mitigação dos riscos significativos ao meio ambiente e à saúde humana</t>
  </si>
  <si>
    <t>Há referência mínima formalmente estabelecida de desempenho ambiental tendo como principal objetivo a conformidade legal</t>
  </si>
  <si>
    <t>Não há referência mínima formalmente estabelecida para o desempenho ambiental da companhia</t>
  </si>
  <si>
    <t>Governança &amp; Gestão - Total</t>
  </si>
  <si>
    <t>SOMATÓRIA</t>
  </si>
  <si>
    <t xml:space="preserve">Projeto A - </t>
  </si>
  <si>
    <t>A</t>
  </si>
  <si>
    <t>B</t>
  </si>
  <si>
    <t>C</t>
  </si>
  <si>
    <t>D</t>
  </si>
  <si>
    <t>E</t>
  </si>
  <si>
    <t>Escala</t>
  </si>
  <si>
    <t>Apenas Certificado de Reciclagem (Eu Reciclo)</t>
  </si>
  <si>
    <t>Programa de Associação Industrial (DAMF ABIHPEC)</t>
  </si>
  <si>
    <t>Infraestrutura e Massa Futura (Cidade+ Recicleiros)</t>
  </si>
  <si>
    <t>Coleta mecanizada privada (Solvi)</t>
  </si>
  <si>
    <t>PEVs (Instituto muda)</t>
  </si>
  <si>
    <t>Incompatível</t>
  </si>
  <si>
    <t>Compatível, com plano de açao</t>
  </si>
  <si>
    <t>Compatível</t>
  </si>
  <si>
    <t>Total</t>
  </si>
  <si>
    <t>Valor projeto A</t>
  </si>
  <si>
    <t>Ponteiro</t>
  </si>
  <si>
    <t>Antes</t>
  </si>
  <si>
    <t>Depois</t>
  </si>
  <si>
    <t xml:space="preserve">Projeto B - </t>
  </si>
  <si>
    <t>Valor projeto B</t>
  </si>
  <si>
    <t xml:space="preserve">Projeto C - </t>
  </si>
  <si>
    <t>Valor projeto C</t>
  </si>
  <si>
    <t>Divisor de performance</t>
  </si>
  <si>
    <t>Business as usual</t>
  </si>
  <si>
    <t>Neutra</t>
  </si>
  <si>
    <t xml:space="preserve">Valor </t>
  </si>
  <si>
    <t>tamanho ponteiro</t>
  </si>
  <si>
    <t>complemento</t>
  </si>
  <si>
    <t>Tema</t>
  </si>
  <si>
    <t>Pontuação (%)</t>
  </si>
  <si>
    <t>Biodiversidade &amp; Serviços Ecossitêmicos</t>
  </si>
  <si>
    <t xml:space="preserve">Gestão de recursos hídricos </t>
  </si>
  <si>
    <t>Mudanças climáticas</t>
  </si>
  <si>
    <t>Economia Circular / gestão de resíduos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</si>
</sst>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#,##0_)"/>
    <numFmt numFmtId="166" formatCode="_(* #,##0.0_);_(* \(#,##0.0\);_(* &quot;-&quot;??_);_(@_)"/>
    <numFmt numFmtId="167" formatCode="_(* #,##0.0_);_(* \(#,##0.0\);_(&quot;-&quot;_);_(@_)"/>
    <numFmt numFmtId="168" formatCode="###0.00_)"/>
    <numFmt numFmtId="169" formatCode="0.0_W"/>
    <numFmt numFmtId="170" formatCode="_([$€-2]* #,##0.00_);_([$€-2]* \(#,##0.00\);_([$€-2]* &quot;-&quot;??_)"/>
    <numFmt numFmtId="171" formatCode="_(&quot;$&quot;* #,##0.00_);_(&quot;$&quot;* \(#,##0.00\);_(&quot;$&quot;* &quot;-&quot;??_);_(@_)"/>
  </numFmts>
  <fonts count="53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i/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Helv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12"/>
      <name val="Times New Roman"/>
      <family val="1"/>
    </font>
    <font>
      <b/>
      <sz val="9"/>
      <name val="Helv"/>
    </font>
    <font>
      <sz val="8.5"/>
      <name val="Helv"/>
    </font>
    <font>
      <b/>
      <sz val="10"/>
      <name val="Helv"/>
    </font>
    <font>
      <sz val="1"/>
      <name val="Arial"/>
      <family val="2"/>
    </font>
    <font>
      <sz val="8"/>
      <name val="Helv"/>
    </font>
    <font>
      <b/>
      <sz val="14"/>
      <name val="Helv"/>
    </font>
    <font>
      <sz val="12"/>
      <name val="Calibri Light"/>
      <family val="2"/>
    </font>
    <font>
      <b/>
      <sz val="12"/>
      <name val="Calibri Light"/>
      <family val="2"/>
    </font>
    <font>
      <b/>
      <i/>
      <sz val="14"/>
      <name val="Calibri Light"/>
      <family val="2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b/>
      <sz val="14"/>
      <color theme="1"/>
      <name val="Calibri"/>
      <family val="2"/>
    </font>
    <font>
      <b/>
      <sz val="14"/>
      <color theme="0" tint="-0.14999847407452621"/>
      <name val="Calibri"/>
      <family val="2"/>
    </font>
    <font>
      <strike/>
      <sz val="11"/>
      <color theme="1"/>
      <name val="Calibri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7710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darkTrellis"/>
    </fill>
    <fill>
      <patternFill patternType="solid">
        <fgColor indexed="22"/>
        <bgColor indexed="5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68E6C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8" fillId="9" borderId="0" applyNumberFormat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21" borderId="0" applyNumberFormat="0" applyFont="0" applyBorder="0" applyAlignment="0">
      <protection locked="0"/>
    </xf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5" borderId="0" applyNumberFormat="0" applyFont="0" applyBorder="0" applyAlignment="0" applyProtection="0"/>
    <xf numFmtId="0" fontId="13" fillId="17" borderId="0" applyNumberFormat="0" applyFont="0" applyBorder="0" applyAlignment="0" applyProtection="0"/>
    <xf numFmtId="3" fontId="14" fillId="14" borderId="0" applyNumberFormat="0" applyFont="0" applyBorder="0" applyAlignment="0" applyProtection="0"/>
    <xf numFmtId="167" fontId="17" fillId="4" borderId="0" applyNumberFormat="0" applyBorder="0" applyAlignment="0">
      <alignment horizontal="left" vertical="center"/>
    </xf>
    <xf numFmtId="0" fontId="13" fillId="0" borderId="0"/>
    <xf numFmtId="49" fontId="19" fillId="0" borderId="1" applyNumberFormat="0" applyFont="0" applyFill="0" applyBorder="0" applyProtection="0">
      <alignment horizontal="left" vertical="center" indent="2"/>
    </xf>
    <xf numFmtId="49" fontId="19" fillId="0" borderId="2" applyNumberFormat="0" applyFont="0" applyFill="0" applyBorder="0" applyProtection="0">
      <alignment horizontal="left" vertical="center" indent="5"/>
    </xf>
    <xf numFmtId="4" fontId="20" fillId="0" borderId="8" applyFill="0" applyBorder="0" applyProtection="0">
      <alignment horizontal="right" vertical="center"/>
    </xf>
    <xf numFmtId="3" fontId="13" fillId="0" borderId="0" applyFont="0" applyFill="0" applyBorder="0" applyAlignment="0" applyProtection="0"/>
    <xf numFmtId="0" fontId="22" fillId="0" borderId="0">
      <alignment horizontal="left" vertical="center" wrapText="1"/>
    </xf>
    <xf numFmtId="166" fontId="13" fillId="0" borderId="0" applyFont="0" applyFill="0" applyBorder="0" applyAlignment="0" applyProtection="0"/>
    <xf numFmtId="3" fontId="23" fillId="0" borderId="14" applyAlignment="0">
      <alignment horizontal="right" vertical="center"/>
    </xf>
    <xf numFmtId="165" fontId="23" fillId="0" borderId="14">
      <alignment horizontal="right" vertical="center"/>
    </xf>
    <xf numFmtId="49" fontId="24" fillId="0" borderId="14">
      <alignment horizontal="left" vertical="center"/>
    </xf>
    <xf numFmtId="168" fontId="25" fillId="0" borderId="14" applyNumberFormat="0" applyFill="0">
      <alignment horizontal="right"/>
    </xf>
    <xf numFmtId="169" fontId="25" fillId="0" borderId="14">
      <alignment horizontal="right"/>
    </xf>
    <xf numFmtId="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>
      <alignment horizontal="left"/>
    </xf>
    <xf numFmtId="0" fontId="27" fillId="0" borderId="15">
      <alignment horizontal="right" vertical="center"/>
    </xf>
    <xf numFmtId="0" fontId="28" fillId="0" borderId="14">
      <alignment horizontal="left" vertical="center"/>
    </xf>
    <xf numFmtId="0" fontId="25" fillId="0" borderId="14">
      <alignment horizontal="left" vertical="center"/>
    </xf>
    <xf numFmtId="0" fontId="29" fillId="0" borderId="14">
      <alignment horizontal="left"/>
    </xf>
    <xf numFmtId="0" fontId="29" fillId="18" borderId="0">
      <alignment horizontal="centerContinuous" wrapText="1"/>
    </xf>
    <xf numFmtId="49" fontId="29" fillId="18" borderId="9">
      <alignment horizontal="left" vertical="center"/>
    </xf>
    <xf numFmtId="0" fontId="29" fillId="18" borderId="0">
      <alignment horizontal="centerContinuous" vertical="center" wrapText="1"/>
    </xf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16" fillId="0" borderId="0"/>
    <xf numFmtId="49" fontId="20" fillId="0" borderId="1" applyNumberFormat="0" applyFill="0" applyBorder="0" applyProtection="0">
      <alignment horizontal="left" vertical="center"/>
    </xf>
    <xf numFmtId="0" fontId="19" fillId="0" borderId="1" applyNumberFormat="0" applyFill="0" applyAlignment="0" applyProtection="0"/>
    <xf numFmtId="0" fontId="31" fillId="11" borderId="0" applyNumberFormat="0" applyFont="0" applyBorder="0" applyAlignment="0" applyProtection="0"/>
    <xf numFmtId="164" fontId="19" fillId="19" borderId="1" applyNumberFormat="0" applyFont="0" applyBorder="0" applyAlignment="0" applyProtection="0">
      <alignment horizontal="right" vertical="center"/>
    </xf>
    <xf numFmtId="3" fontId="23" fillId="0" borderId="0">
      <alignment horizontal="left" vertical="center"/>
    </xf>
    <xf numFmtId="0" fontId="21" fillId="0" borderId="0">
      <alignment horizontal="left" vertical="center"/>
    </xf>
    <xf numFmtId="0" fontId="31" fillId="0" borderId="0">
      <alignment horizontal="right"/>
    </xf>
    <xf numFmtId="49" fontId="31" fillId="0" borderId="0">
      <alignment horizontal="center"/>
    </xf>
    <xf numFmtId="0" fontId="24" fillId="0" borderId="0">
      <alignment horizontal="right"/>
    </xf>
    <xf numFmtId="0" fontId="31" fillId="0" borderId="0">
      <alignment horizontal="left"/>
    </xf>
    <xf numFmtId="0" fontId="19" fillId="0" borderId="0"/>
    <xf numFmtId="49" fontId="23" fillId="0" borderId="0">
      <alignment horizontal="left" vertical="center"/>
    </xf>
    <xf numFmtId="49" fontId="24" fillId="0" borderId="14">
      <alignment horizontal="left" vertical="center"/>
    </xf>
    <xf numFmtId="49" fontId="21" fillId="0" borderId="14" applyFill="0">
      <alignment horizontal="left" vertical="center"/>
    </xf>
    <xf numFmtId="49" fontId="24" fillId="0" borderId="14">
      <alignment horizontal="left"/>
    </xf>
    <xf numFmtId="168" fontId="23" fillId="0" borderId="0" applyNumberFormat="0">
      <alignment horizontal="right"/>
    </xf>
    <xf numFmtId="0" fontId="27" fillId="20" borderId="0">
      <alignment horizontal="centerContinuous" vertical="center" wrapText="1"/>
    </xf>
    <xf numFmtId="0" fontId="27" fillId="0" borderId="16">
      <alignment horizontal="left" vertical="center"/>
    </xf>
    <xf numFmtId="0" fontId="32" fillId="0" borderId="0">
      <alignment horizontal="left" vertical="top"/>
    </xf>
    <xf numFmtId="0" fontId="29" fillId="0" borderId="0">
      <alignment horizontal="left"/>
    </xf>
    <xf numFmtId="0" fontId="22" fillId="0" borderId="0">
      <alignment horizontal="left"/>
    </xf>
    <xf numFmtId="0" fontId="25" fillId="0" borderId="0">
      <alignment horizontal="left"/>
    </xf>
    <xf numFmtId="0" fontId="32" fillId="0" borderId="0">
      <alignment horizontal="left" vertical="top"/>
    </xf>
    <xf numFmtId="0" fontId="22" fillId="0" borderId="0">
      <alignment horizontal="left"/>
    </xf>
    <xf numFmtId="0" fontId="25" fillId="0" borderId="0">
      <alignment horizontal="left"/>
    </xf>
    <xf numFmtId="49" fontId="23" fillId="0" borderId="14">
      <alignment horizontal="left"/>
    </xf>
    <xf numFmtId="0" fontId="27" fillId="0" borderId="15">
      <alignment horizontal="left"/>
    </xf>
    <xf numFmtId="0" fontId="29" fillId="0" borderId="0">
      <alignment horizontal="left" vertical="center"/>
    </xf>
    <xf numFmtId="49" fontId="31" fillId="0" borderId="14">
      <alignment horizontal="left"/>
    </xf>
    <xf numFmtId="0" fontId="19" fillId="0" borderId="0"/>
    <xf numFmtId="43" fontId="13" fillId="0" borderId="0" applyFont="0" applyFill="0" applyBorder="0" applyAlignment="0" applyProtection="0"/>
    <xf numFmtId="0" fontId="16" fillId="10" borderId="0" applyNumberFormat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0" borderId="0" applyNumberFormat="0" applyBorder="0" applyAlignment="0" applyProtection="0"/>
    <xf numFmtId="43" fontId="13" fillId="0" borderId="0" applyFont="0" applyFill="0" applyBorder="0" applyAlignment="0" applyProtection="0"/>
    <xf numFmtId="0" fontId="16" fillId="0" borderId="0"/>
    <xf numFmtId="0" fontId="16" fillId="10" borderId="0" applyNumberFormat="0" applyBorder="0" applyAlignment="0" applyProtection="0"/>
    <xf numFmtId="0" fontId="16" fillId="0" borderId="0"/>
    <xf numFmtId="44" fontId="13" fillId="0" borderId="0" applyFont="0" applyFill="0" applyBorder="0" applyAlignment="0" applyProtection="0"/>
    <xf numFmtId="0" fontId="16" fillId="0" borderId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4" borderId="0" xfId="0" applyFill="1"/>
    <xf numFmtId="0" fontId="0" fillId="8" borderId="0" xfId="0" applyFill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vertical="center"/>
    </xf>
    <xf numFmtId="0" fontId="35" fillId="0" borderId="0" xfId="2" applyFont="1"/>
    <xf numFmtId="0" fontId="34" fillId="16" borderId="1" xfId="2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 wrapText="1"/>
    </xf>
    <xf numFmtId="0" fontId="4" fillId="22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/>
    </xf>
    <xf numFmtId="0" fontId="36" fillId="23" borderId="0" xfId="0" applyFont="1" applyFill="1" applyAlignment="1">
      <alignment horizontal="left" vertical="center" wrapText="1"/>
    </xf>
    <xf numFmtId="0" fontId="36" fillId="23" borderId="0" xfId="0" applyFont="1" applyFill="1" applyAlignment="1">
      <alignment horizontal="center" vertical="center" wrapText="1"/>
    </xf>
    <xf numFmtId="9" fontId="43" fillId="0" borderId="0" xfId="1" applyFont="1" applyBorder="1" applyAlignment="1">
      <alignment horizontal="center" vertical="center"/>
    </xf>
    <xf numFmtId="9" fontId="44" fillId="0" borderId="9" xfId="1" applyFont="1" applyBorder="1" applyAlignment="1">
      <alignment horizontal="center" vertical="center"/>
    </xf>
    <xf numFmtId="0" fontId="41" fillId="0" borderId="0" xfId="0" applyFont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left" indent="2"/>
    </xf>
    <xf numFmtId="0" fontId="14" fillId="7" borderId="0" xfId="0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5" fillId="24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7" fillId="23" borderId="1" xfId="0" applyFont="1" applyFill="1" applyBorder="1" applyAlignment="1">
      <alignment vertical="center" wrapText="1"/>
    </xf>
    <xf numFmtId="0" fontId="37" fillId="2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37" fillId="23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0" borderId="0" xfId="0" applyFont="1"/>
    <xf numFmtId="0" fontId="6" fillId="22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2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37" fillId="2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0" xfId="0" applyFont="1"/>
    <xf numFmtId="0" fontId="41" fillId="4" borderId="0" xfId="0" applyFont="1" applyFill="1" applyAlignment="1">
      <alignment horizontal="center" vertical="center"/>
    </xf>
    <xf numFmtId="0" fontId="41" fillId="0" borderId="0" xfId="0" applyFont="1" applyProtection="1">
      <protection locked="0"/>
    </xf>
    <xf numFmtId="0" fontId="42" fillId="4" borderId="0" xfId="0" applyFont="1" applyFill="1" applyAlignment="1">
      <alignment horizontal="center" vertical="center"/>
    </xf>
    <xf numFmtId="0" fontId="42" fillId="0" borderId="0" xfId="0" applyFont="1"/>
    <xf numFmtId="0" fontId="42" fillId="0" borderId="0" xfId="0" applyFont="1" applyProtection="1">
      <protection locked="0"/>
    </xf>
    <xf numFmtId="0" fontId="48" fillId="4" borderId="0" xfId="0" applyFont="1" applyFill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49" fillId="0" borderId="0" xfId="0" applyFont="1" applyAlignment="1" applyProtection="1">
      <alignment vertical="center"/>
      <protection locked="0"/>
    </xf>
    <xf numFmtId="0" fontId="48" fillId="4" borderId="0" xfId="0" applyFont="1" applyFill="1" applyAlignment="1">
      <alignment vertical="center"/>
    </xf>
    <xf numFmtId="0" fontId="49" fillId="0" borderId="0" xfId="0" applyFont="1"/>
    <xf numFmtId="0" fontId="49" fillId="0" borderId="0" xfId="0" applyFont="1" applyProtection="1">
      <protection locked="0"/>
    </xf>
    <xf numFmtId="0" fontId="49" fillId="4" borderId="0" xfId="0" applyFont="1" applyFill="1" applyAlignment="1">
      <alignment horizontal="center" vertical="center"/>
    </xf>
    <xf numFmtId="0" fontId="50" fillId="4" borderId="0" xfId="0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 applyProtection="1">
      <alignment vertical="center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24" borderId="19" xfId="0" applyFont="1" applyFill="1" applyBorder="1" applyAlignment="1">
      <alignment horizontal="center" vertical="center" wrapText="1"/>
    </xf>
    <xf numFmtId="0" fontId="38" fillId="22" borderId="19" xfId="0" applyFont="1" applyFill="1" applyBorder="1" applyAlignment="1">
      <alignment horizontal="center" vertical="center"/>
    </xf>
    <xf numFmtId="0" fontId="38" fillId="5" borderId="19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9" fillId="23" borderId="19" xfId="0" applyFont="1" applyFill="1" applyBorder="1" applyAlignment="1">
      <alignment horizontal="center" vertical="center"/>
    </xf>
    <xf numFmtId="0" fontId="46" fillId="26" borderId="8" xfId="0" applyFont="1" applyFill="1" applyBorder="1" applyAlignment="1">
      <alignment horizontal="center" vertical="center" wrapText="1"/>
    </xf>
    <xf numFmtId="0" fontId="46" fillId="26" borderId="8" xfId="0" applyFont="1" applyFill="1" applyBorder="1" applyAlignment="1">
      <alignment vertical="center" wrapText="1"/>
    </xf>
    <xf numFmtId="0" fontId="47" fillId="26" borderId="8" xfId="0" applyFont="1" applyFill="1" applyBorder="1" applyAlignment="1">
      <alignment horizontal="center" vertical="center" wrapText="1"/>
    </xf>
    <xf numFmtId="0" fontId="46" fillId="26" borderId="22" xfId="0" applyFont="1" applyFill="1" applyBorder="1" applyAlignment="1">
      <alignment horizontal="center" vertical="center" wrapText="1"/>
    </xf>
    <xf numFmtId="0" fontId="46" fillId="26" borderId="23" xfId="0" applyFont="1" applyFill="1" applyBorder="1" applyAlignment="1">
      <alignment vertical="center" wrapText="1"/>
    </xf>
    <xf numFmtId="0" fontId="46" fillId="26" borderId="23" xfId="0" applyFont="1" applyFill="1" applyBorder="1" applyAlignment="1">
      <alignment horizontal="center" vertical="center" wrapText="1"/>
    </xf>
    <xf numFmtId="0" fontId="47" fillId="26" borderId="23" xfId="0" applyFont="1" applyFill="1" applyBorder="1" applyAlignment="1">
      <alignment vertical="center" wrapText="1"/>
    </xf>
    <xf numFmtId="0" fontId="47" fillId="26" borderId="23" xfId="0" applyFont="1" applyFill="1" applyBorder="1" applyAlignment="1">
      <alignment horizontal="center" vertical="center" wrapText="1"/>
    </xf>
    <xf numFmtId="0" fontId="46" fillId="26" borderId="24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37" fillId="23" borderId="25" xfId="0" applyFont="1" applyFill="1" applyBorder="1" applyAlignment="1">
      <alignment horizontal="center" vertical="center" wrapText="1"/>
    </xf>
    <xf numFmtId="0" fontId="46" fillId="26" borderId="10" xfId="0" applyFont="1" applyFill="1" applyBorder="1" applyAlignment="1">
      <alignment horizontal="center" vertical="center" wrapText="1"/>
    </xf>
    <xf numFmtId="0" fontId="42" fillId="4" borderId="0" xfId="0" applyFont="1" applyFill="1"/>
    <xf numFmtId="0" fontId="42" fillId="4" borderId="0" xfId="0" applyFont="1" applyFill="1" applyProtection="1">
      <protection locked="0"/>
    </xf>
    <xf numFmtId="0" fontId="46" fillId="26" borderId="26" xfId="0" applyFont="1" applyFill="1" applyBorder="1" applyAlignment="1">
      <alignment horizontal="center" vertical="center"/>
    </xf>
    <xf numFmtId="0" fontId="46" fillId="26" borderId="19" xfId="0" applyFont="1" applyFill="1" applyBorder="1" applyAlignment="1">
      <alignment horizontal="left" vertical="center" wrapText="1"/>
    </xf>
    <xf numFmtId="0" fontId="46" fillId="26" borderId="19" xfId="0" applyFont="1" applyFill="1" applyBorder="1" applyAlignment="1" applyProtection="1">
      <alignment horizontal="center" vertical="center"/>
      <protection locked="0"/>
    </xf>
    <xf numFmtId="0" fontId="46" fillId="26" borderId="19" xfId="0" applyFont="1" applyFill="1" applyBorder="1" applyAlignment="1">
      <alignment horizontal="center" vertical="center"/>
    </xf>
    <xf numFmtId="0" fontId="46" fillId="26" borderId="19" xfId="0" applyFont="1" applyFill="1" applyBorder="1" applyAlignment="1">
      <alignment vertical="center" wrapText="1"/>
    </xf>
    <xf numFmtId="0" fontId="46" fillId="26" borderId="19" xfId="0" applyFont="1" applyFill="1" applyBorder="1" applyAlignment="1">
      <alignment horizontal="center" vertical="center" wrapText="1"/>
    </xf>
    <xf numFmtId="0" fontId="46" fillId="26" borderId="27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left" vertical="center" wrapText="1"/>
    </xf>
    <xf numFmtId="0" fontId="46" fillId="4" borderId="0" xfId="0" applyFont="1" applyFill="1" applyAlignment="1" applyProtection="1">
      <alignment horizontal="center" vertical="center"/>
      <protection locked="0"/>
    </xf>
    <xf numFmtId="0" fontId="46" fillId="4" borderId="0" xfId="0" applyFont="1" applyFill="1" applyAlignment="1">
      <alignment vertical="center" wrapText="1"/>
    </xf>
    <xf numFmtId="0" fontId="46" fillId="4" borderId="0" xfId="0" applyFont="1" applyFill="1" applyAlignment="1">
      <alignment horizontal="center" vertical="center" wrapText="1"/>
    </xf>
    <xf numFmtId="0" fontId="45" fillId="26" borderId="19" xfId="0" applyFont="1" applyFill="1" applyBorder="1" applyAlignment="1">
      <alignment horizontal="center" vertical="center"/>
    </xf>
    <xf numFmtId="0" fontId="45" fillId="26" borderId="19" xfId="0" applyFont="1" applyFill="1" applyBorder="1" applyAlignment="1">
      <alignment vertical="center" wrapText="1"/>
    </xf>
    <xf numFmtId="0" fontId="45" fillId="26" borderId="19" xfId="0" applyFont="1" applyFill="1" applyBorder="1" applyAlignment="1">
      <alignment horizontal="center" vertical="center" wrapText="1"/>
    </xf>
    <xf numFmtId="0" fontId="45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 wrapText="1"/>
    </xf>
    <xf numFmtId="0" fontId="45" fillId="4" borderId="0" xfId="0" applyFont="1" applyFill="1" applyAlignment="1">
      <alignment horizontal="center" vertical="center" wrapText="1"/>
    </xf>
    <xf numFmtId="0" fontId="41" fillId="4" borderId="0" xfId="0" applyFont="1" applyFill="1"/>
    <xf numFmtId="0" fontId="41" fillId="4" borderId="0" xfId="0" applyFont="1" applyFill="1" applyProtection="1">
      <protection locked="0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37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 applyProtection="1">
      <alignment vertical="center"/>
      <protection locked="0"/>
    </xf>
    <xf numFmtId="0" fontId="42" fillId="0" borderId="0" xfId="0" applyFont="1" applyAlignment="1">
      <alignment vertical="center"/>
    </xf>
    <xf numFmtId="0" fontId="42" fillId="0" borderId="0" xfId="0" applyFont="1" applyAlignment="1" applyProtection="1">
      <alignment vertical="center"/>
      <protection locked="0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vertical="center" wrapText="1"/>
    </xf>
    <xf numFmtId="0" fontId="37" fillId="4" borderId="0" xfId="0" applyFont="1" applyFill="1" applyAlignment="1">
      <alignment horizontal="center" vertical="center" wrapText="1"/>
    </xf>
    <xf numFmtId="0" fontId="47" fillId="26" borderId="8" xfId="0" applyFont="1" applyFill="1" applyBorder="1" applyAlignment="1">
      <alignment horizontal="center" vertical="center"/>
    </xf>
    <xf numFmtId="0" fontId="46" fillId="26" borderId="8" xfId="0" applyFont="1" applyFill="1" applyBorder="1" applyAlignment="1">
      <alignment horizontal="left" vertical="center"/>
    </xf>
    <xf numFmtId="0" fontId="46" fillId="26" borderId="8" xfId="0" applyFont="1" applyFill="1" applyBorder="1" applyAlignment="1">
      <alignment horizontal="center" vertical="center"/>
    </xf>
    <xf numFmtId="0" fontId="47" fillId="26" borderId="8" xfId="0" applyFont="1" applyFill="1" applyBorder="1" applyAlignment="1">
      <alignment vertical="center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 applyProtection="1">
      <alignment horizontal="center" vertical="center"/>
      <protection locked="0"/>
    </xf>
    <xf numFmtId="0" fontId="51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2" fillId="4" borderId="0" xfId="0" applyFont="1" applyFill="1" applyAlignment="1">
      <alignment horizontal="left" vertical="center" indent="7"/>
    </xf>
    <xf numFmtId="0" fontId="33" fillId="0" borderId="18" xfId="2" applyFont="1" applyBorder="1" applyAlignment="1">
      <alignment horizontal="center" vertical="center" wrapText="1"/>
    </xf>
    <xf numFmtId="0" fontId="33" fillId="0" borderId="17" xfId="2" applyFont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0" fontId="33" fillId="0" borderId="11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4" fillId="16" borderId="4" xfId="2" applyFont="1" applyFill="1" applyBorder="1" applyAlignment="1">
      <alignment horizontal="center" vertical="center"/>
    </xf>
    <xf numFmtId="0" fontId="34" fillId="16" borderId="3" xfId="2" applyFont="1" applyFill="1" applyBorder="1" applyAlignment="1">
      <alignment horizontal="center" vertical="center"/>
    </xf>
    <xf numFmtId="0" fontId="33" fillId="0" borderId="19" xfId="2" applyFont="1" applyBorder="1" applyAlignment="1">
      <alignment horizontal="center" vertical="center" wrapText="1"/>
    </xf>
    <xf numFmtId="0" fontId="33" fillId="0" borderId="10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9" xfId="0" applyFont="1" applyBorder="1" applyAlignment="1">
      <alignment horizontal="center" vertical="center"/>
    </xf>
  </cellXfs>
  <cellStyles count="90">
    <cellStyle name="2x indented GHG Textfiels" xfId="14" xr:uid="{FE5C5542-436A-44C4-BA24-15D9A8FBB2A4}"/>
    <cellStyle name="40% - Ênfase3 2" xfId="73" xr:uid="{708926CC-AA39-4C5F-92A7-F24E70E72BB4}"/>
    <cellStyle name="40% - Ênfase3 2 2" xfId="80" xr:uid="{9F1D31D5-6D9F-4132-8FD6-CA54D8CCED94}"/>
    <cellStyle name="40% - Ênfase3 3" xfId="77" xr:uid="{B2414532-CA79-4F0C-9B95-1C401683909A}"/>
    <cellStyle name="5x indented GHG Textfiels" xfId="15" xr:uid="{24D045DC-A453-4CFC-90B2-BB5962BFE025}"/>
    <cellStyle name="60% - Ênfase2 2" xfId="3" xr:uid="{B141C7E3-B129-4BC3-B1CC-C7BB3AD2EB92}"/>
    <cellStyle name="Biomassa" xfId="8" xr:uid="{F358FCB0-1202-4324-A51D-3AAC2BE9C5FC}"/>
    <cellStyle name="Bold GHG Numbers (0.00)" xfId="16" xr:uid="{681C8150-4AF1-425F-85D6-F21A62FFA344}"/>
    <cellStyle name="Comma0" xfId="17" xr:uid="{C136DC2A-3E37-4A64-B166-A0D9054D04EF}"/>
    <cellStyle name="Corner heading" xfId="18" xr:uid="{5D148818-8C26-4C39-8FF9-906A6CB1BDBE}"/>
    <cellStyle name="Currency0" xfId="19" xr:uid="{F5FD1A76-0306-4136-8634-554466E0736B}"/>
    <cellStyle name="Data" xfId="20" xr:uid="{3ED5B0BD-A1C0-4F33-96B1-99A8FDB57B74}"/>
    <cellStyle name="Data no deci" xfId="21" xr:uid="{833396DF-5AAC-4027-B1E6-83E855463473}"/>
    <cellStyle name="Data Superscript" xfId="22" xr:uid="{0133E7DB-399F-40CD-9059-3C25BF576F3C}"/>
    <cellStyle name="Data_1-1A-Regular" xfId="23" xr:uid="{7E686453-4268-46B1-964C-D51B95B14340}"/>
    <cellStyle name="Data-one deci" xfId="24" xr:uid="{B27712C4-335D-4313-9F04-901A110FEA1F}"/>
    <cellStyle name="Date" xfId="25" xr:uid="{0033C707-084D-428D-98D3-DA8095C22612}"/>
    <cellStyle name="Editáveis" xfId="6" xr:uid="{C12FF863-BF6F-4952-BDF3-11E700EFA74D}"/>
    <cellStyle name="Escopo 1" xfId="7" xr:uid="{1E75A25C-3FBB-44F7-8FAD-D8A7CBCC05DF}"/>
    <cellStyle name="Escopo 2" xfId="9" xr:uid="{D6BF83A5-3643-4089-A4E9-DE1DAE707A8E}"/>
    <cellStyle name="Escopo 3" xfId="10" xr:uid="{FFCFC972-64E7-4BB2-A2B8-C2AE878E4D06}"/>
    <cellStyle name="Escopos somados" xfId="11" xr:uid="{7285756B-CAF7-47C2-9665-02BEFE63FBBD}"/>
    <cellStyle name="Euro" xfId="26" xr:uid="{AE5A4690-AAA7-4658-BC1F-1A2FF7E0A9B2}"/>
    <cellStyle name="Exemplo" xfId="12" xr:uid="{7A8A5F30-E6AA-4171-B672-4C4080E9206C}"/>
    <cellStyle name="Fixed" xfId="27" xr:uid="{79A07F9F-2FFA-44BB-A54B-B10F8518EC66}"/>
    <cellStyle name="Headline" xfId="28" xr:uid="{B51E2E92-0F90-48A6-BDF0-AE9A9795D4CD}"/>
    <cellStyle name="Hed Side" xfId="29" xr:uid="{4105C801-EFFF-443F-A28D-018EACED29FA}"/>
    <cellStyle name="Hed Side bold" xfId="30" xr:uid="{94A0EA45-AFAC-4298-AB8B-2077A6B933DC}"/>
    <cellStyle name="Hed Side Indent" xfId="31" xr:uid="{445FCE8B-1DB8-4A1D-944D-3194ABAEC3D4}"/>
    <cellStyle name="Hed Side Regular" xfId="32" xr:uid="{B1698AAB-38E8-4FFF-B8F4-9D8102FA25F4}"/>
    <cellStyle name="Hed Side_1-1A-Regular" xfId="33" xr:uid="{A3C81864-E51B-4AFF-AE93-260D8B7E9BA7}"/>
    <cellStyle name="Hed Top" xfId="34" xr:uid="{EAF0538C-D8C6-4804-BCBC-5BF7C1FA19C6}"/>
    <cellStyle name="Hed Top - SECTION" xfId="35" xr:uid="{6FA47B0D-29C8-4ABE-94C9-14B15A8A0ADF}"/>
    <cellStyle name="Hed Top_3-new4" xfId="36" xr:uid="{B7AB5D59-CF18-42FD-A1A3-B84C63697EB5}"/>
    <cellStyle name="Milliers [0]_Annex_comb_guideline_version4-2" xfId="37" xr:uid="{B519EA38-4AFD-4155-A868-49791E51BF8C}"/>
    <cellStyle name="Milliers_Annex_comb_guideline_version4-2" xfId="38" xr:uid="{9040FD6F-724D-4DBC-B367-64AE2EA6B418}"/>
    <cellStyle name="Moeda 2" xfId="82" xr:uid="{9F8006F7-B7E1-4F48-87D7-A701833DFC66}"/>
    <cellStyle name="Monétaire [0]_Annex comb guideline 4-7" xfId="39" xr:uid="{926D8B1B-E8D9-4317-994F-5A2919CA26B6}"/>
    <cellStyle name="Monétaire_Annex_comb_guideline_version4-2" xfId="40" xr:uid="{61BF5F07-CD7B-4CE9-A37D-3339A6B8C08E}"/>
    <cellStyle name="Normal" xfId="0" builtinId="0"/>
    <cellStyle name="Normal 2" xfId="13" xr:uid="{FC0CFDFC-0A28-45B2-A94F-70389301F8DE}"/>
    <cellStyle name="Normal 3" xfId="41" xr:uid="{E94E35E7-450A-43E9-AE65-ACE0CD91BBBE}"/>
    <cellStyle name="Normal 3 2" xfId="79" xr:uid="{F7FA5630-1D2C-4D94-ABDA-09C627D9BDF9}"/>
    <cellStyle name="Normal 4" xfId="75" xr:uid="{1F37899F-7534-46D0-8DC6-60FDC280D8E5}"/>
    <cellStyle name="Normal 4 2" xfId="81" xr:uid="{A3C21E12-CE58-41C3-B99C-E06097ED1181}"/>
    <cellStyle name="Normal 5" xfId="83" xr:uid="{2BD723C6-4BC9-451F-B53D-29232BAF579C}"/>
    <cellStyle name="Normal 6" xfId="87" xr:uid="{EBC5CA09-78A2-48AA-B5E7-6EE11D0D83DC}"/>
    <cellStyle name="Normal 7" xfId="2" xr:uid="{7157BFB9-9F9B-4AE1-9847-131F40A329FD}"/>
    <cellStyle name="Normal GHG Textfiels Bold" xfId="42" xr:uid="{EEED5A71-F2F8-42B5-B0EE-B5AEEADC2064}"/>
    <cellStyle name="Normal GHG whole table" xfId="43" xr:uid="{C8527BA2-9902-45DC-8ADC-704D23D46B68}"/>
    <cellStyle name="Normal GHG-Shade" xfId="44" xr:uid="{43645609-1750-41BC-9982-CDC22DB1A904}"/>
    <cellStyle name="Pattern" xfId="45" xr:uid="{04FE5034-725F-4421-BE61-8277CBB03D20}"/>
    <cellStyle name="Porcentagem" xfId="1" builtinId="5"/>
    <cellStyle name="Porcentagem 2" xfId="74" xr:uid="{F7D57300-A2D3-4A7F-BFAE-DFD9579859A5}"/>
    <cellStyle name="Porcentagem 3" xfId="4" xr:uid="{353C0197-EDA3-4739-BB23-5880EC2D1B58}"/>
    <cellStyle name="Reference" xfId="46" xr:uid="{715A86C2-D852-4C50-82B4-0E34C78CCA23}"/>
    <cellStyle name="Row heading" xfId="47" xr:uid="{0C4CCCDC-B184-48D1-814B-5A0DA11FBEF9}"/>
    <cellStyle name="Separador de milhares 2" xfId="72" xr:uid="{659829BE-B06D-432B-A3B1-6F18D7FE51AB}"/>
    <cellStyle name="Separador de milhares 2 2" xfId="84" xr:uid="{0FFF4AE2-07F9-4278-9459-86BBDCFA2707}"/>
    <cellStyle name="Source Hed" xfId="48" xr:uid="{A696F0AE-7C5F-4FE1-8EE1-CD4D8734030D}"/>
    <cellStyle name="Source Letter" xfId="49" xr:uid="{34F24129-3965-4EDB-9D2B-51B864D3B2C1}"/>
    <cellStyle name="Source Superscript" xfId="50" xr:uid="{8FC71105-D71D-4F20-A55B-54E17FDFAE3E}"/>
    <cellStyle name="Source Text" xfId="51" xr:uid="{63E4776D-FBB7-4D84-B5B7-BE0F2BE8ACE9}"/>
    <cellStyle name="Standard_CRF Inventar" xfId="52" xr:uid="{C58D41EE-FB64-40EB-97CB-BC29763A5C06}"/>
    <cellStyle name="State" xfId="53" xr:uid="{91FE082A-4403-4F47-A922-281C261930F9}"/>
    <cellStyle name="Superscript" xfId="54" xr:uid="{99C9E442-F876-488C-A253-BF8CC92D48AC}"/>
    <cellStyle name="Superscript- regular" xfId="55" xr:uid="{62A4FE3B-765E-4B93-BDC3-1BCF0BC87F70}"/>
    <cellStyle name="Superscript_1-1A-Regular" xfId="56" xr:uid="{1F8BF145-25C1-4C3D-ACAC-03E035754CBD}"/>
    <cellStyle name="Table Data" xfId="57" xr:uid="{22BCE573-088B-428A-9BF2-3381BCA63A0F}"/>
    <cellStyle name="Table Head Top" xfId="58" xr:uid="{04C5000F-EE5A-4B0E-B2AD-C575A8BA7F4E}"/>
    <cellStyle name="Table Hed Side" xfId="59" xr:uid="{7A2763E2-48A6-4C3B-BFC0-92C26DE17277}"/>
    <cellStyle name="Table Title" xfId="60" xr:uid="{4F141E85-F8EF-4BC1-9812-CDE911384D99}"/>
    <cellStyle name="Title Text" xfId="61" xr:uid="{80303465-E7A4-4FC4-A6FD-4D7B52B8F5A7}"/>
    <cellStyle name="Title Text 1" xfId="62" xr:uid="{A9E3592C-D803-494D-8381-62E28C6BC569}"/>
    <cellStyle name="Title Text 2" xfId="63" xr:uid="{0AA4AE6F-7F32-4C48-BD1D-240509491450}"/>
    <cellStyle name="Title-1" xfId="64" xr:uid="{131B808B-6813-47E8-BD7E-EBB610B91949}"/>
    <cellStyle name="Title-2" xfId="65" xr:uid="{DF8BB8B0-79DC-4CC7-A0B7-6855264D1E0C}"/>
    <cellStyle name="Title-3" xfId="66" xr:uid="{85AAD7E0-F52B-4F01-9E38-68BD239F30C5}"/>
    <cellStyle name="Vírgula 2" xfId="76" xr:uid="{EAB5CA03-9A12-411A-8B16-1483069446C3}"/>
    <cellStyle name="Vírgula 2 2" xfId="86" xr:uid="{A4039662-392A-4203-9EF7-21A2A56B669C}"/>
    <cellStyle name="Vírgula 2 2 2" xfId="89" xr:uid="{E331ABEA-4BA8-4E80-BD28-42EEABFB9124}"/>
    <cellStyle name="Vírgula 2 3" xfId="85" xr:uid="{7829B8F7-56C6-4A6C-AFDC-151441A8B72F}"/>
    <cellStyle name="Vírgula 2 4" xfId="88" xr:uid="{A652676E-30A6-4B23-8EA3-CDC3485781C7}"/>
    <cellStyle name="Vírgula 3" xfId="78" xr:uid="{15D0E582-D62B-4C99-97D6-504F3504E999}"/>
    <cellStyle name="Vírgula 4" xfId="5" xr:uid="{3AB62926-5909-4D85-ADE9-7122A9961DC5}"/>
    <cellStyle name="Wrap" xfId="67" xr:uid="{8F3970E0-4BF1-4B8E-9F1D-5897AD1703A6}"/>
    <cellStyle name="Wrap Bold" xfId="68" xr:uid="{E8753997-81B3-4A8A-805C-AE6D8795EA5F}"/>
    <cellStyle name="Wrap Title" xfId="69" xr:uid="{3EEC2780-EC09-41B3-BA98-6C49CC5EEE69}"/>
    <cellStyle name="Wrap_NTS99-~11" xfId="70" xr:uid="{7C612AD2-B0B4-4DA0-9307-C650A34B60B3}"/>
    <cellStyle name="標準_CRF1999" xfId="71" xr:uid="{FF69E7A6-366C-4516-86A8-2A8864B450A7}"/>
  </cellStyles>
  <dxfs count="0"/>
  <tableStyles count="0" defaultTableStyle="TableStyleMedium2" defaultPivotStyle="PivotStyleLight16"/>
  <colors>
    <mruColors>
      <color rgb="FF32BE5B"/>
      <color rgb="FF09ABAE"/>
      <color rgb="FF33CCCC"/>
      <color rgb="FF663300"/>
      <color rgb="FF68E6C8"/>
      <color rgb="FF800000"/>
      <color rgb="FFFFE5FF"/>
      <color rgb="FF23D7AC"/>
      <color rgb="FFCC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Score Recitool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77287404149695"/>
          <c:y val="0.19643520480619808"/>
          <c:w val="0.53584711329004087"/>
          <c:h val="0.773664056865413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88-4D07-A423-3AC05213EBE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15-4BA1-AE1F-B0E4C4272D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15-4BA1-AE1F-B0E4C4272DAE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15-4BA1-AE1F-B0E4C4272DAE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15-4BA1-AE1F-B0E4C4272DAE}"/>
              </c:ext>
            </c:extLst>
          </c:dPt>
          <c:cat>
            <c:strRef>
              <c:f>'Velocimetro desat'!$B$3:$B$7</c:f>
              <c:strCache>
                <c:ptCount val="5"/>
                <c:pt idx="0">
                  <c:v>Escala</c:v>
                </c:pt>
                <c:pt idx="1">
                  <c:v>Incompatível</c:v>
                </c:pt>
                <c:pt idx="2">
                  <c:v>Compatível, com plano de açao</c:v>
                </c:pt>
                <c:pt idx="3">
                  <c:v>Compatível</c:v>
                </c:pt>
                <c:pt idx="4">
                  <c:v>Total</c:v>
                </c:pt>
              </c:strCache>
            </c:strRef>
          </c:cat>
          <c:val>
            <c:numRef>
              <c:f>'Velocimetro desat'!$C$3:$C$7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5-4BA1-AE1F-B0E4C427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v>Ponteiro</c:v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415-4BA1-AE1F-B0E4C4272DAE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15-4BA1-AE1F-B0E4C4272DAE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15-4BA1-AE1F-B0E4C4272DAE}"/>
              </c:ext>
            </c:extLst>
          </c:dPt>
          <c:val>
            <c:numRef>
              <c:f>'Velocimetro desat'!$C$12:$C$14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15-4BA1-AE1F-B0E4C427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10327054536778"/>
          <c:y val="0.16789301008426577"/>
          <c:w val="0.45261877202726059"/>
          <c:h val="0.752875742505870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8F-4704-B4BA-0D651A65EBA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B-4F44-A756-8645F2E91E0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22B-4F44-A756-8645F2E91E0D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2B-4F44-A756-8645F2E91E0D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22B-4F44-A756-8645F2E91E0D}"/>
              </c:ext>
            </c:extLst>
          </c:dPt>
          <c:cat>
            <c:strRef>
              <c:f>'Velocimetro desat'!$B$25:$B$29</c:f>
              <c:strCache>
                <c:ptCount val="5"/>
                <c:pt idx="0">
                  <c:v>Escala</c:v>
                </c:pt>
                <c:pt idx="1">
                  <c:v>Incompatível</c:v>
                </c:pt>
                <c:pt idx="2">
                  <c:v>Compatível, com plano de açao</c:v>
                </c:pt>
                <c:pt idx="3">
                  <c:v>Compatível</c:v>
                </c:pt>
                <c:pt idx="4">
                  <c:v>Total</c:v>
                </c:pt>
              </c:strCache>
            </c:strRef>
          </c:cat>
          <c:val>
            <c:numRef>
              <c:f>'Velocimetro desat'!$C$25:$C$29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B-4F44-A756-8645F2E91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v>Ponteiro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22B-4F44-A756-8645F2E91E0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22B-4F44-A756-8645F2E91E0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22B-4F44-A756-8645F2E91E0D}"/>
              </c:ext>
            </c:extLst>
          </c:dPt>
          <c:val>
            <c:numRef>
              <c:f>'Velocimetro desat'!$C$34:$C$36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2B-4F44-A756-8645F2E91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10327054536778"/>
          <c:y val="0.16789301008426577"/>
          <c:w val="0.45261877202726059"/>
          <c:h val="0.752875742505870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B-4A4D-9175-EE620C240D1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3B-4A4D-9175-EE620C240D1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3B-4A4D-9175-EE620C240D11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3B-4A4D-9175-EE620C240D11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3B-4A4D-9175-EE620C240D11}"/>
              </c:ext>
            </c:extLst>
          </c:dPt>
          <c:cat>
            <c:strRef>
              <c:f>'Velocimetro desat'!$B$25:$B$29</c:f>
              <c:strCache>
                <c:ptCount val="5"/>
                <c:pt idx="0">
                  <c:v>Escala</c:v>
                </c:pt>
                <c:pt idx="1">
                  <c:v>Incompatível</c:v>
                </c:pt>
                <c:pt idx="2">
                  <c:v>Compatível, com plano de açao</c:v>
                </c:pt>
                <c:pt idx="3">
                  <c:v>Compatível</c:v>
                </c:pt>
                <c:pt idx="4">
                  <c:v>Total</c:v>
                </c:pt>
              </c:strCache>
            </c:strRef>
          </c:cat>
          <c:val>
            <c:numRef>
              <c:f>'Velocimetro desat'!$C$25:$C$29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3B-4A4D-9175-EE620C24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13B-4A4D-9175-EE620C240D1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13B-4A4D-9175-EE620C240D11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13B-4A4D-9175-EE620C240D11}"/>
              </c:ext>
            </c:extLst>
          </c:dPt>
          <c:val>
            <c:numRef>
              <c:f>'Velocimetro desat'!$C$34:$C$36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Ponteiro</c:v>
                </c15:tx>
              </c15:filteredSeriesTitle>
            </c:ext>
            <c:ext xmlns:c16="http://schemas.microsoft.com/office/drawing/2014/chart" uri="{C3380CC4-5D6E-409C-BE32-E72D297353CC}">
              <c16:uniqueId val="{00000011-313B-4A4D-9175-EE620C24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Schoolbook" panose="02040604050505020304" pitchFamily="18" charset="0"/>
                <a:ea typeface="+mn-ea"/>
                <a:cs typeface="+mn-cs"/>
              </a:defRPr>
            </a:pPr>
            <a:r>
              <a:rPr lang="en-US">
                <a:latin typeface="Century Schoolbook" panose="02040604050505020304" pitchFamily="18" charset="0"/>
              </a:rPr>
              <a:t>Capital</a:t>
            </a:r>
            <a:r>
              <a:rPr lang="en-US" baseline="0">
                <a:latin typeface="Century Schoolbook" panose="02040604050505020304" pitchFamily="18" charset="0"/>
              </a:rPr>
              <a:t> Natural - maturidade</a:t>
            </a:r>
            <a:endParaRPr lang="en-US">
              <a:latin typeface="Century Schoolbook" panose="02040604050505020304" pitchFamily="18" charset="0"/>
            </a:endParaRPr>
          </a:p>
        </c:rich>
      </c:tx>
      <c:layout>
        <c:manualLayout>
          <c:xMode val="edge"/>
          <c:yMode val="edge"/>
          <c:x val="0.27230508999455716"/>
          <c:y val="1.5925059428998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Schoolbook" panose="0204060405050502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11332088349204"/>
          <c:y val="0.14394267901011415"/>
          <c:w val="0.54726554106260317"/>
          <c:h val="0.85266842314743663"/>
        </c:manualLayout>
      </c:layout>
      <c:doughnutChart>
        <c:varyColors val="1"/>
        <c:ser>
          <c:idx val="0"/>
          <c:order val="0"/>
          <c:tx>
            <c:v>Velocímetro</c:v>
          </c:tx>
          <c:dPt>
            <c:idx val="0"/>
            <c:bubble3D val="0"/>
            <c:spPr>
              <a:solidFill>
                <a:srgbClr val="663300">
                  <a:alpha val="77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7A1-423A-A1CA-C19A1854C903}"/>
              </c:ext>
            </c:extLst>
          </c:dPt>
          <c:dPt>
            <c:idx val="1"/>
            <c:bubble3D val="0"/>
            <c:spPr>
              <a:solidFill>
                <a:srgbClr val="FF0000">
                  <a:alpha val="73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A1-423A-A1CA-C19A1854C903}"/>
              </c:ext>
            </c:extLst>
          </c:dPt>
          <c:dPt>
            <c:idx val="2"/>
            <c:bubble3D val="0"/>
            <c:spPr>
              <a:solidFill>
                <a:srgbClr val="FFFF00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7A1-423A-A1CA-C19A1854C903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A1-423A-A1CA-C19A1854C903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7A1-423A-A1CA-C19A1854C903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A1-423A-A1CA-C19A1854C903}"/>
              </c:ext>
            </c:extLst>
          </c:dPt>
          <c:val>
            <c:numRef>
              <c:f>Velocimetro!$C$8:$C$13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1-423A-A1CA-C19A1854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1"/>
      </c:doughnutChart>
      <c:pieChart>
        <c:varyColors val="1"/>
        <c:ser>
          <c:idx val="1"/>
          <c:order val="1"/>
          <c:tx>
            <c:v>Ponteiro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7A1-423A-A1CA-C19A1854C903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A1-423A-A1CA-C19A1854C903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A1-423A-A1CA-C19A1854C9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A1-423A-A1CA-C19A1854C903}"/>
                </c:ext>
              </c:extLst>
            </c:dLbl>
            <c:dLbl>
              <c:idx val="1"/>
              <c:tx>
                <c:strRef>
                  <c:f>Velocimetro!$C$16</c:f>
                  <c:strCache>
                    <c:ptCount val="1"/>
                    <c:pt idx="0">
                      <c:v>52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{1FDF9AF3-D6C8-4FB6-9015-73199746D1A0}</c15:txfldGUID>
                      <c15:f>Velocimetro!$C$16</c15:f>
                      <c15:dlblFieldTableCache>
                        <c:ptCount val="1"/>
                        <c:pt idx="0">
                          <c:v>52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7A1-423A-A1CA-C19A1854C9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A1-423A-A1CA-C19A1854C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Velocimetro!$C$16:$C$18</c:f>
              <c:numCache>
                <c:formatCode>General</c:formatCode>
                <c:ptCount val="3"/>
                <c:pt idx="0" formatCode="0">
                  <c:v>52</c:v>
                </c:pt>
                <c:pt idx="1">
                  <c:v>2</c:v>
                </c:pt>
                <c:pt idx="2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A1-423A-A1CA-C19A1854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rPr>
              <a:t>Biodiversidade &amp; Serviços Ecossitêmicos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2"/>
          <c:order val="0"/>
          <c:spPr>
            <a:ln w="15875">
              <a:solidFill>
                <a:schemeClr val="bg1">
                  <a:lumMod val="75000"/>
                  <a:alpha val="95000"/>
                </a:schemeClr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 w="15875">
                <a:solidFill>
                  <a:schemeClr val="bg1">
                    <a:lumMod val="75000"/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3E9-4E66-B962-36DEFC513597}"/>
              </c:ext>
            </c:extLst>
          </c:dPt>
          <c:dPt>
            <c:idx val="1"/>
            <c:bubble3D val="0"/>
            <c:spPr>
              <a:noFill/>
              <a:ln w="15875">
                <a:solidFill>
                  <a:schemeClr val="bg1">
                    <a:lumMod val="75000"/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3E9-4E66-B962-36DEFC513597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3E9-4E66-B962-36DEFC5135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tema'!$B$4:$B$5</c:f>
              <c:strCache>
                <c:ptCount val="1"/>
                <c:pt idx="0">
                  <c:v>Biodiversidade &amp; Serviços Ecossitêmicos</c:v>
                </c:pt>
              </c:strCache>
            </c:strRef>
          </c:cat>
          <c:val>
            <c:numRef>
              <c:f>'Avaliação por tema'!$C$4:$C$5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3E9-4E66-B962-36DEFC513597}"/>
            </c:ext>
          </c:extLst>
        </c:ser>
        <c:ser>
          <c:idx val="3"/>
          <c:order val="1"/>
          <c:spPr>
            <a:ln w="15875">
              <a:solidFill>
                <a:schemeClr val="bg1">
                  <a:lumMod val="65000"/>
                </a:schemeClr>
              </a:solidFill>
            </a:ln>
          </c:spPr>
          <c:cat>
            <c:strRef>
              <c:f>'Avaliação por tema'!$B$4:$B$5</c:f>
              <c:strCache>
                <c:ptCount val="1"/>
                <c:pt idx="0">
                  <c:v>Biodiversidade &amp; Serviços Ecossitêmicos</c:v>
                </c:pt>
              </c:strCache>
            </c:strRef>
          </c:cat>
          <c:val>
            <c:numRef>
              <c:f>'Avaliação por tema'!$C$4:$C$5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3E9-4E66-B962-36DEFC513597}"/>
            </c:ext>
          </c:extLst>
        </c:ser>
        <c:ser>
          <c:idx val="1"/>
          <c:order val="2"/>
          <c:spPr>
            <a:ln w="15875">
              <a:solidFill>
                <a:schemeClr val="bg1">
                  <a:lumMod val="65000"/>
                </a:schemeClr>
              </a:solidFill>
            </a:ln>
          </c:spPr>
          <c:cat>
            <c:strRef>
              <c:f>'Avaliação por tema'!$B$4:$B$5</c:f>
              <c:strCache>
                <c:ptCount val="1"/>
                <c:pt idx="0">
                  <c:v>Biodiversidade &amp; Serviços Ecossitêmicos</c:v>
                </c:pt>
              </c:strCache>
            </c:strRef>
          </c:cat>
          <c:val>
            <c:numRef>
              <c:f>'Avaliação por tema'!$C$4:$C$5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3E9-4E66-B962-36DEFC513597}"/>
            </c:ext>
          </c:extLst>
        </c:ser>
        <c:ser>
          <c:idx val="0"/>
          <c:order val="3"/>
          <c:spPr>
            <a:ln w="15875">
              <a:solidFill>
                <a:schemeClr val="bg1">
                  <a:lumMod val="65000"/>
                </a:schemeClr>
              </a:solidFill>
            </a:ln>
          </c:spPr>
          <c:cat>
            <c:strRef>
              <c:f>'Avaliação por tema'!$B$4:$B$5</c:f>
              <c:strCache>
                <c:ptCount val="1"/>
                <c:pt idx="0">
                  <c:v>Biodiversidade &amp; Serviços Ecossitêmicos</c:v>
                </c:pt>
              </c:strCache>
            </c:strRef>
          </c:cat>
          <c:val>
            <c:numRef>
              <c:f>'Avaliação por tema'!$C$4:$C$5</c:f>
              <c:numCache>
                <c:formatCode>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3E9-4E66-B962-36DEFC51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158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Abadi" panose="020B0604020104020204" pitchFamily="34" charset="0"/>
              </a:rPr>
              <a:t> Recursos hídricos </a:t>
            </a:r>
          </a:p>
        </c:rich>
      </c:tx>
      <c:layout>
        <c:manualLayout>
          <c:xMode val="edge"/>
          <c:yMode val="edge"/>
          <c:x val="0.29437462321959906"/>
          <c:y val="8.6824313780275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5875">
              <a:solidFill>
                <a:schemeClr val="bg1">
                  <a:lumMod val="65000"/>
                  <a:alpha val="69000"/>
                </a:scheme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5875">
                <a:solidFill>
                  <a:schemeClr val="bg1">
                    <a:lumMod val="65000"/>
                    <a:alpha val="69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5E-4AAA-B379-13E955D57783}"/>
              </c:ext>
            </c:extLst>
          </c:dPt>
          <c:dPt>
            <c:idx val="1"/>
            <c:bubble3D val="0"/>
            <c:spPr>
              <a:noFill/>
              <a:ln w="15875">
                <a:solidFill>
                  <a:schemeClr val="bg1">
                    <a:lumMod val="65000"/>
                    <a:alpha val="69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E-4AAA-B379-13E955D57783}"/>
              </c:ext>
            </c:extLst>
          </c:dPt>
          <c:dLbls>
            <c:dLbl>
              <c:idx val="0"/>
              <c:layout>
                <c:manualLayout>
                  <c:x val="-0.21600775082049151"/>
                  <c:y val="-0.105588993762785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1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62122861758864"/>
                      <c:h val="0.134301756243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A5E-4AAA-B379-13E955D577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E-4AAA-B379-13E955D57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tema'!$B$6:$B$7</c:f>
              <c:strCache>
                <c:ptCount val="1"/>
                <c:pt idx="0">
                  <c:v>Gestão de recursos hídricos </c:v>
                </c:pt>
              </c:strCache>
            </c:strRef>
          </c:cat>
          <c:val>
            <c:numRef>
              <c:f>'Avaliação por tema'!$C$6:$C$7</c:f>
              <c:numCache>
                <c:formatCode>0%</c:formatCode>
                <c:ptCount val="2"/>
                <c:pt idx="0">
                  <c:v>0.5714285714285714</c:v>
                </c:pt>
                <c:pt idx="1">
                  <c:v>0.4285714285714286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E-4AAA-B379-13E955D5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rPr>
              <a:t>Mudanças climáticas</a:t>
            </a:r>
          </a:p>
        </c:rich>
      </c:tx>
      <c:layout>
        <c:manualLayout>
          <c:xMode val="edge"/>
          <c:yMode val="edge"/>
          <c:x val="0.31086326067864306"/>
          <c:y val="7.8893444744563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5875"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 w="15875">
                <a:solidFill>
                  <a:schemeClr val="bg1">
                    <a:lumMod val="6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6-4BAB-93EF-E2D3CEC67E29}"/>
              </c:ext>
            </c:extLst>
          </c:dPt>
          <c:dPt>
            <c:idx val="1"/>
            <c:bubble3D val="0"/>
            <c:spPr>
              <a:noFill/>
              <a:ln w="15875">
                <a:solidFill>
                  <a:schemeClr val="bg1">
                    <a:lumMod val="6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366-4BAB-93EF-E2D3CEC67E2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6-4BAB-93EF-E2D3CEC67E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tema'!$B$8:$B$9</c:f>
              <c:strCache>
                <c:ptCount val="1"/>
                <c:pt idx="0">
                  <c:v>Mudanças climáticas</c:v>
                </c:pt>
              </c:strCache>
            </c:strRef>
          </c:cat>
          <c:val>
            <c:numRef>
              <c:f>'Avaliação por tema'!$C$8:$C$9</c:f>
              <c:numCache>
                <c:formatCode>0%</c:formatCode>
                <c:ptCount val="2"/>
                <c:pt idx="0">
                  <c:v>0.23333333333333334</c:v>
                </c:pt>
                <c:pt idx="1">
                  <c:v>0.76666666666666661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6-4BAB-93EF-E2D3CEC6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rPr>
              <a:t>Governança &amp; Gestão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spPr>
            <a:noFill/>
            <a:ln w="15875">
              <a:solidFill>
                <a:schemeClr val="bg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 w="15875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4E7-4DC5-A601-95504F88C9B7}"/>
              </c:ext>
            </c:extLst>
          </c:dPt>
          <c:dPt>
            <c:idx val="1"/>
            <c:bubble3D val="0"/>
            <c:spPr>
              <a:noFill/>
              <a:ln w="15875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E7-4DC5-A601-95504F88C9B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E7-4DC5-A601-95504F88C9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E7-4DC5-A601-95504F88C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tema'!$B$10:$B$11</c:f>
              <c:strCache>
                <c:ptCount val="1"/>
                <c:pt idx="0">
                  <c:v>Governança &amp; Gestão</c:v>
                </c:pt>
              </c:strCache>
            </c:strRef>
          </c:cat>
          <c:val>
            <c:numRef>
              <c:f>'Avaliação por tema'!$C$10:$C$11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E7-4DC5-A601-95504F88C9B7}"/>
            </c:ext>
          </c:extLst>
        </c:ser>
        <c:ser>
          <c:idx val="0"/>
          <c:order val="1"/>
          <c:spPr>
            <a:solidFill>
              <a:srgbClr val="C00000"/>
            </a:solidFill>
            <a:ln w="15875">
              <a:solidFill>
                <a:schemeClr val="bg1">
                  <a:lumMod val="7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tema'!$B$10:$B$11</c:f>
              <c:strCache>
                <c:ptCount val="1"/>
                <c:pt idx="0">
                  <c:v>Governança &amp; Gestão</c:v>
                </c:pt>
              </c:strCache>
            </c:strRef>
          </c:cat>
          <c:val>
            <c:numRef>
              <c:f>'Avaliação por tema'!$C$10:$C$11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E7-4DC5-A601-95504F88C9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158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Abadi" panose="020B0604020104020204" pitchFamily="34" charset="0"/>
                <a:ea typeface="+mn-ea"/>
                <a:cs typeface="+mn-cs"/>
              </a:rPr>
              <a:t>Economia Circular / gestão de resíduos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5875">
              <a:solidFill>
                <a:schemeClr val="bg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663300">
                  <a:alpha val="85000"/>
                </a:srgbClr>
              </a:solidFill>
              <a:ln w="15875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260-4FEA-AB63-69A34CB6DE98}"/>
              </c:ext>
            </c:extLst>
          </c:dPt>
          <c:dPt>
            <c:idx val="1"/>
            <c:bubble3D val="0"/>
            <c:spPr>
              <a:noFill/>
              <a:ln w="15875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60-4FEA-AB63-69A34CB6DE9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60-4FEA-AB63-69A34CB6D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'Avaliação por tema'!$B$12:$B$13</c:f>
              <c:strCache>
                <c:ptCount val="1"/>
                <c:pt idx="0">
                  <c:v>Economia Circular / gestão de resíduos</c:v>
                </c:pt>
              </c:strCache>
            </c:strRef>
          </c:cat>
          <c:val>
            <c:numRef>
              <c:f>'Avaliação por tema'!$C$12:$C$13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0.44999999999999996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0-4FEA-AB63-69A34CB6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uia!A1"/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Avalia&#231;&#227;o por tema'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10" Type="http://schemas.openxmlformats.org/officeDocument/2006/relationships/image" Target="../media/image7.svg"/><Relationship Id="rId4" Type="http://schemas.openxmlformats.org/officeDocument/2006/relationships/hyperlink" Target="#Velocimetro!A1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3" Type="http://schemas.openxmlformats.org/officeDocument/2006/relationships/image" Target="../media/image9.png"/><Relationship Id="rId7" Type="http://schemas.openxmlformats.org/officeDocument/2006/relationships/image" Target="../media/image25.png"/><Relationship Id="rId12" Type="http://schemas.openxmlformats.org/officeDocument/2006/relationships/image" Target="../media/image29.png"/><Relationship Id="rId2" Type="http://schemas.openxmlformats.org/officeDocument/2006/relationships/hyperlink" Target="#Home!A1"/><Relationship Id="rId1" Type="http://schemas.openxmlformats.org/officeDocument/2006/relationships/image" Target="../media/image5.png"/><Relationship Id="rId6" Type="http://schemas.openxmlformats.org/officeDocument/2006/relationships/image" Target="../media/image24.png"/><Relationship Id="rId11" Type="http://schemas.openxmlformats.org/officeDocument/2006/relationships/image" Target="../media/image28.png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image" Target="../media/image10.svg"/><Relationship Id="rId9" Type="http://schemas.openxmlformats.org/officeDocument/2006/relationships/image" Target="../media/image27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Home!A1"/><Relationship Id="rId3" Type="http://schemas.openxmlformats.org/officeDocument/2006/relationships/chart" Target="../charts/chart6.xml"/><Relationship Id="rId7" Type="http://schemas.openxmlformats.org/officeDocument/2006/relationships/image" Target="../media/image5.png"/><Relationship Id="rId2" Type="http://schemas.openxmlformats.org/officeDocument/2006/relationships/chart" Target="../charts/chart5.xml"/><Relationship Id="rId1" Type="http://schemas.openxmlformats.org/officeDocument/2006/relationships/image" Target="../media/image30.pn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image" Target="../media/image10.svg"/><Relationship Id="rId4" Type="http://schemas.openxmlformats.org/officeDocument/2006/relationships/chart" Target="../charts/chart7.xml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5" Type="http://schemas.openxmlformats.org/officeDocument/2006/relationships/image" Target="../media/image10.sv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svg"/><Relationship Id="rId13" Type="http://schemas.openxmlformats.org/officeDocument/2006/relationships/image" Target="../media/image16.png"/><Relationship Id="rId18" Type="http://schemas.openxmlformats.org/officeDocument/2006/relationships/hyperlink" Target="#reciChain!A1"/><Relationship Id="rId3" Type="http://schemas.openxmlformats.org/officeDocument/2006/relationships/hyperlink" Target="#Instru&#231;&#245;es!A1"/><Relationship Id="rId21" Type="http://schemas.openxmlformats.org/officeDocument/2006/relationships/hyperlink" Target="#Home!A1"/><Relationship Id="rId7" Type="http://schemas.openxmlformats.org/officeDocument/2006/relationships/image" Target="../media/image14.png"/><Relationship Id="rId12" Type="http://schemas.openxmlformats.org/officeDocument/2006/relationships/hyperlink" Target="#Velocimetro!A1"/><Relationship Id="rId17" Type="http://schemas.openxmlformats.org/officeDocument/2006/relationships/image" Target="../media/image19.svg"/><Relationship Id="rId2" Type="http://schemas.openxmlformats.org/officeDocument/2006/relationships/image" Target="../media/image8.png"/><Relationship Id="rId16" Type="http://schemas.openxmlformats.org/officeDocument/2006/relationships/image" Target="../media/image18.png"/><Relationship Id="rId20" Type="http://schemas.openxmlformats.org/officeDocument/2006/relationships/image" Target="../media/image21.svg"/><Relationship Id="rId1" Type="http://schemas.openxmlformats.org/officeDocument/2006/relationships/image" Target="../media/image11.png"/><Relationship Id="rId6" Type="http://schemas.openxmlformats.org/officeDocument/2006/relationships/hyperlink" Target="#'Informa&#231;&#245;es Gerais'!A1"/><Relationship Id="rId11" Type="http://schemas.openxmlformats.org/officeDocument/2006/relationships/image" Target="../media/image7.svg"/><Relationship Id="rId5" Type="http://schemas.openxmlformats.org/officeDocument/2006/relationships/image" Target="../media/image13.svg"/><Relationship Id="rId15" Type="http://schemas.openxmlformats.org/officeDocument/2006/relationships/hyperlink" Target="#Zadek!A1"/><Relationship Id="rId23" Type="http://schemas.openxmlformats.org/officeDocument/2006/relationships/image" Target="../media/image10.svg"/><Relationship Id="rId10" Type="http://schemas.openxmlformats.org/officeDocument/2006/relationships/image" Target="../media/image6.png"/><Relationship Id="rId19" Type="http://schemas.openxmlformats.org/officeDocument/2006/relationships/image" Target="../media/image20.png"/><Relationship Id="rId4" Type="http://schemas.openxmlformats.org/officeDocument/2006/relationships/image" Target="../media/image12.png"/><Relationship Id="rId9" Type="http://schemas.openxmlformats.org/officeDocument/2006/relationships/hyperlink" Target="#Guia!A1"/><Relationship Id="rId14" Type="http://schemas.openxmlformats.org/officeDocument/2006/relationships/image" Target="../media/image17.svg"/><Relationship Id="rId22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5" Type="http://schemas.openxmlformats.org/officeDocument/2006/relationships/image" Target="../media/image10.sv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Home!A1"/><Relationship Id="rId1" Type="http://schemas.openxmlformats.org/officeDocument/2006/relationships/image" Target="../media/image22.png"/><Relationship Id="rId4" Type="http://schemas.openxmlformats.org/officeDocument/2006/relationships/image" Target="../media/image10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565095</xdr:colOff>
      <xdr:row>4</xdr:row>
      <xdr:rowOff>13872</xdr:rowOff>
    </xdr:from>
    <xdr:to>
      <xdr:col>4</xdr:col>
      <xdr:colOff>395193</xdr:colOff>
      <xdr:row>16</xdr:row>
      <xdr:rowOff>77372</xdr:rowOff>
    </xdr:to>
    <xdr:sp macro="" textlink="">
      <xdr:nvSpPr>
        <xdr:cNvPr id="53" name="Elipse 52">
          <a:extLst>
            <a:ext uri="{FF2B5EF4-FFF2-40B4-BE49-F238E27FC236}">
              <a16:creationId xmlns:a16="http://schemas.microsoft.com/office/drawing/2014/main" id="{1FD04994-0079-4274-8E78-C746C038B0EC}"/>
            </a:ext>
          </a:extLst>
        </xdr:cNvPr>
        <xdr:cNvSpPr/>
      </xdr:nvSpPr>
      <xdr:spPr>
        <a:xfrm>
          <a:off x="565095" y="1112048"/>
          <a:ext cx="2280451" cy="1946089"/>
        </a:xfrm>
        <a:prstGeom prst="ellipse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FFC000"/>
            </a:gs>
            <a:gs pos="44000">
              <a:srgbClr val="FFFF00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96156</xdr:colOff>
      <xdr:row>4</xdr:row>
      <xdr:rowOff>9071</xdr:rowOff>
    </xdr:from>
    <xdr:to>
      <xdr:col>11</xdr:col>
      <xdr:colOff>538842</xdr:colOff>
      <xdr:row>16</xdr:row>
      <xdr:rowOff>72571</xdr:rowOff>
    </xdr:to>
    <xdr:sp macro="" textlink="">
      <xdr:nvSpPr>
        <xdr:cNvPr id="52" name="Elipse 51">
          <a:extLst>
            <a:ext uri="{FF2B5EF4-FFF2-40B4-BE49-F238E27FC236}">
              <a16:creationId xmlns:a16="http://schemas.microsoft.com/office/drawing/2014/main" id="{A1D1B4A9-17AB-4AAF-999F-05E9F3C1E2F9}"/>
            </a:ext>
          </a:extLst>
        </xdr:cNvPr>
        <xdr:cNvSpPr/>
      </xdr:nvSpPr>
      <xdr:spPr>
        <a:xfrm>
          <a:off x="4996862" y="1107247"/>
          <a:ext cx="2280451" cy="1946089"/>
        </a:xfrm>
        <a:prstGeom prst="ellipse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92000">
              <a:srgbClr val="32BE5B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115534</xdr:colOff>
      <xdr:row>10</xdr:row>
      <xdr:rowOff>154929</xdr:rowOff>
    </xdr:from>
    <xdr:to>
      <xdr:col>4</xdr:col>
      <xdr:colOff>37353</xdr:colOff>
      <xdr:row>15</xdr:row>
      <xdr:rowOff>59763</xdr:rowOff>
    </xdr:to>
    <xdr:sp macro="" textlink="">
      <xdr:nvSpPr>
        <xdr:cNvPr id="17" name="CaixaDeTexto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28122" y="2194400"/>
          <a:ext cx="1759584" cy="689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solidFill>
                <a:schemeClr val="bg1">
                  <a:lumMod val="95000"/>
                </a:schemeClr>
              </a:solidFill>
              <a:latin typeface="Abadi" panose="020B0604020104020204" pitchFamily="34" charset="0"/>
            </a:rPr>
            <a:t>Avaliação por tema</a:t>
          </a:r>
        </a:p>
      </xdr:txBody>
    </xdr:sp>
    <xdr:clientData/>
  </xdr:twoCellAnchor>
  <xdr:twoCellAnchor>
    <xdr:from>
      <xdr:col>2</xdr:col>
      <xdr:colOff>66557</xdr:colOff>
      <xdr:row>7</xdr:row>
      <xdr:rowOff>94</xdr:rowOff>
    </xdr:from>
    <xdr:to>
      <xdr:col>3</xdr:col>
      <xdr:colOff>179293</xdr:colOff>
      <xdr:row>11</xdr:row>
      <xdr:rowOff>14851</xdr:rowOff>
    </xdr:to>
    <xdr:pic>
      <xdr:nvPicPr>
        <xdr:cNvPr id="18" name="Gráfico 17" descr="Gráfico de barras DPE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1733" y="1568918"/>
          <a:ext cx="725325" cy="642286"/>
        </a:xfrm>
        <a:prstGeom prst="rect">
          <a:avLst/>
        </a:prstGeom>
      </xdr:spPr>
    </xdr:pic>
    <xdr:clientData/>
  </xdr:twoCellAnchor>
  <xdr:twoCellAnchor>
    <xdr:from>
      <xdr:col>8</xdr:col>
      <xdr:colOff>589464</xdr:colOff>
      <xdr:row>11</xdr:row>
      <xdr:rowOff>15210</xdr:rowOff>
    </xdr:from>
    <xdr:to>
      <xdr:col>11</xdr:col>
      <xdr:colOff>254882</xdr:colOff>
      <xdr:row>13</xdr:row>
      <xdr:rowOff>132351</xdr:rowOff>
    </xdr:to>
    <xdr:sp macro="" textlink="">
      <xdr:nvSpPr>
        <xdr:cNvPr id="21" name="CaixaDeTexto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490170" y="2211563"/>
          <a:ext cx="1503183" cy="430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800" b="1">
              <a:solidFill>
                <a:schemeClr val="accent6">
                  <a:lumMod val="50000"/>
                </a:schemeClr>
              </a:solidFill>
              <a:latin typeface="Abadi" panose="020B0604020104020204" pitchFamily="34" charset="0"/>
            </a:rPr>
            <a:t>Velocímetro</a:t>
          </a:r>
        </a:p>
      </xdr:txBody>
    </xdr:sp>
    <xdr:clientData/>
  </xdr:twoCellAnchor>
  <xdr:twoCellAnchor>
    <xdr:from>
      <xdr:col>9</xdr:col>
      <xdr:colOff>273772</xdr:colOff>
      <xdr:row>6</xdr:row>
      <xdr:rowOff>86322</xdr:rowOff>
    </xdr:from>
    <xdr:to>
      <xdr:col>10</xdr:col>
      <xdr:colOff>381000</xdr:colOff>
      <xdr:row>10</xdr:row>
      <xdr:rowOff>113490</xdr:rowOff>
    </xdr:to>
    <xdr:pic>
      <xdr:nvPicPr>
        <xdr:cNvPr id="22" name="Gráfico 21" descr="Medidor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787066" y="1027616"/>
          <a:ext cx="719816" cy="654698"/>
        </a:xfrm>
        <a:prstGeom prst="rect">
          <a:avLst/>
        </a:prstGeom>
      </xdr:spPr>
    </xdr:pic>
    <xdr:clientData/>
  </xdr:twoCellAnchor>
  <xdr:twoCellAnchor>
    <xdr:from>
      <xdr:col>9</xdr:col>
      <xdr:colOff>115210</xdr:colOff>
      <xdr:row>21</xdr:row>
      <xdr:rowOff>28391</xdr:rowOff>
    </xdr:from>
    <xdr:to>
      <xdr:col>11</xdr:col>
      <xdr:colOff>510196</xdr:colOff>
      <xdr:row>26</xdr:row>
      <xdr:rowOff>29027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5601610" y="3228791"/>
          <a:ext cx="1614186" cy="762636"/>
          <a:chOff x="9670982" y="5323361"/>
          <a:chExt cx="1616380" cy="846558"/>
        </a:xfrm>
      </xdr:grpSpPr>
      <xdr:pic>
        <xdr:nvPicPr>
          <xdr:cNvPr id="28" name="Imagem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134470</xdr:colOff>
      <xdr:row>2</xdr:row>
      <xdr:rowOff>141941</xdr:rowOff>
    </xdr:from>
    <xdr:to>
      <xdr:col>8</xdr:col>
      <xdr:colOff>433294</xdr:colOff>
      <xdr:row>17</xdr:row>
      <xdr:rowOff>67236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ED518999-103D-4FC3-903D-694EF7CBA2C9}"/>
            </a:ext>
          </a:extLst>
        </xdr:cNvPr>
        <xdr:cNvSpPr/>
      </xdr:nvSpPr>
      <xdr:spPr>
        <a:xfrm>
          <a:off x="2584823" y="926353"/>
          <a:ext cx="2749177" cy="2278530"/>
        </a:xfrm>
        <a:prstGeom prst="ellipse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92000">
              <a:srgbClr val="09ABAE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800"/>
        </a:p>
      </xdr:txBody>
    </xdr:sp>
    <xdr:clientData/>
  </xdr:twoCellAnchor>
  <xdr:twoCellAnchor>
    <xdr:from>
      <xdr:col>4</xdr:col>
      <xdr:colOff>291018</xdr:colOff>
      <xdr:row>11</xdr:row>
      <xdr:rowOff>7464</xdr:rowOff>
    </xdr:from>
    <xdr:to>
      <xdr:col>8</xdr:col>
      <xdr:colOff>207500</xdr:colOff>
      <xdr:row>15</xdr:row>
      <xdr:rowOff>98720</xdr:rowOff>
    </xdr:to>
    <xdr:sp macro="" textlink="">
      <xdr:nvSpPr>
        <xdr:cNvPr id="49" name="CaixaDeTexto 4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C447A65-D615-4440-BF30-79419E57B370}"/>
            </a:ext>
          </a:extLst>
        </xdr:cNvPr>
        <xdr:cNvSpPr txBox="1"/>
      </xdr:nvSpPr>
      <xdr:spPr>
        <a:xfrm>
          <a:off x="2741371" y="2203817"/>
          <a:ext cx="2366835" cy="718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</a:rPr>
            <a:t>Guia de Maturidade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</a:rPr>
            <a:t> em Capital natural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Abadi" panose="020B0604020104020204" pitchFamily="34" charset="0"/>
          </a:endParaRPr>
        </a:p>
      </xdr:txBody>
    </xdr:sp>
    <xdr:clientData/>
  </xdr:twoCellAnchor>
  <xdr:twoCellAnchor>
    <xdr:from>
      <xdr:col>5</xdr:col>
      <xdr:colOff>591264</xdr:colOff>
      <xdr:row>6</xdr:row>
      <xdr:rowOff>81823</xdr:rowOff>
    </xdr:from>
    <xdr:to>
      <xdr:col>7</xdr:col>
      <xdr:colOff>48237</xdr:colOff>
      <xdr:row>10</xdr:row>
      <xdr:rowOff>136448</xdr:rowOff>
    </xdr:to>
    <xdr:sp macro="" textlink="">
      <xdr:nvSpPr>
        <xdr:cNvPr id="39" name="Oval 9">
          <a:extLst>
            <a:ext uri="{FF2B5EF4-FFF2-40B4-BE49-F238E27FC236}">
              <a16:creationId xmlns:a16="http://schemas.microsoft.com/office/drawing/2014/main" id="{270420B0-0321-479A-AFF6-9C9F082B7F12}"/>
            </a:ext>
          </a:extLst>
        </xdr:cNvPr>
        <xdr:cNvSpPr/>
      </xdr:nvSpPr>
      <xdr:spPr>
        <a:xfrm>
          <a:off x="3630193" y="1551394"/>
          <a:ext cx="672544" cy="707768"/>
        </a:xfrm>
        <a:prstGeom prst="ellipse">
          <a:avLst/>
        </a:prstGeom>
        <a:solidFill>
          <a:srgbClr val="09AB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351"/>
        </a:p>
      </xdr:txBody>
    </xdr:sp>
    <xdr:clientData/>
  </xdr:twoCellAnchor>
  <xdr:twoCellAnchor>
    <xdr:from>
      <xdr:col>6</xdr:col>
      <xdr:colOff>46789</xdr:colOff>
      <xdr:row>6</xdr:row>
      <xdr:rowOff>127882</xdr:rowOff>
    </xdr:from>
    <xdr:to>
      <xdr:col>6</xdr:col>
      <xdr:colOff>601022</xdr:colOff>
      <xdr:row>10</xdr:row>
      <xdr:rowOff>73977</xdr:rowOff>
    </xdr:to>
    <xdr:pic>
      <xdr:nvPicPr>
        <xdr:cNvPr id="2" name="Gráfico 40" descr="Lista de verificaçã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4CB772-8CC8-4B6D-B762-FF8A0C0B5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693503" y="1597453"/>
          <a:ext cx="554233" cy="5992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77931</xdr:colOff>
      <xdr:row>0</xdr:row>
      <xdr:rowOff>97328</xdr:rowOff>
    </xdr:from>
    <xdr:to>
      <xdr:col>14</xdr:col>
      <xdr:colOff>379094</xdr:colOff>
      <xdr:row>4</xdr:row>
      <xdr:rowOff>102004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/>
      </xdr:nvGrpSpPr>
      <xdr:grpSpPr>
        <a:xfrm>
          <a:off x="7364556" y="97328"/>
          <a:ext cx="1520363" cy="614276"/>
          <a:chOff x="9670982" y="5323361"/>
          <a:chExt cx="1616380" cy="846558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14</xdr:col>
      <xdr:colOff>564572</xdr:colOff>
      <xdr:row>0</xdr:row>
      <xdr:rowOff>30827</xdr:rowOff>
    </xdr:from>
    <xdr:to>
      <xdr:col>16</xdr:col>
      <xdr:colOff>11430</xdr:colOff>
      <xdr:row>4</xdr:row>
      <xdr:rowOff>103911</xdr:rowOff>
    </xdr:to>
    <xdr:grpSp>
      <xdr:nvGrpSpPr>
        <xdr:cNvPr id="13" name="Agrupar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/>
      </xdr:nvGrpSpPr>
      <xdr:grpSpPr>
        <a:xfrm>
          <a:off x="9070397" y="30827"/>
          <a:ext cx="666058" cy="682684"/>
          <a:chOff x="10906125" y="57150"/>
          <a:chExt cx="643890" cy="731521"/>
        </a:xfrm>
      </xdr:grpSpPr>
      <xdr:pic>
        <xdr:nvPicPr>
          <xdr:cNvPr id="14" name="Gráfico 13" descr="Atualizar RTL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  <xdr:twoCellAnchor>
    <xdr:from>
      <xdr:col>4</xdr:col>
      <xdr:colOff>263847</xdr:colOff>
      <xdr:row>4</xdr:row>
      <xdr:rowOff>134471</xdr:rowOff>
    </xdr:from>
    <xdr:to>
      <xdr:col>12</xdr:col>
      <xdr:colOff>433294</xdr:colOff>
      <xdr:row>25</xdr:row>
      <xdr:rowOff>7472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17A0E3-BD2C-47EF-8BA3-F8B9DB290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219488</xdr:colOff>
      <xdr:row>9</xdr:row>
      <xdr:rowOff>178955</xdr:rowOff>
    </xdr:from>
    <xdr:to>
      <xdr:col>9</xdr:col>
      <xdr:colOff>521689</xdr:colOff>
      <xdr:row>11</xdr:row>
      <xdr:rowOff>96118</xdr:rowOff>
    </xdr:to>
    <xdr:pic>
      <xdr:nvPicPr>
        <xdr:cNvPr id="19" name="Picture 8" descr="Scales Of Justice 3 Clip Art">
          <a:extLst>
            <a:ext uri="{FF2B5EF4-FFF2-40B4-BE49-F238E27FC236}">
              <a16:creationId xmlns:a16="http://schemas.microsoft.com/office/drawing/2014/main" id="{4DA3231E-250C-477B-9CC6-A255AB5CA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606" y="1695484"/>
          <a:ext cx="304106" cy="286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368434</xdr:colOff>
      <xdr:row>12</xdr:row>
      <xdr:rowOff>120360</xdr:rowOff>
    </xdr:from>
    <xdr:to>
      <xdr:col>7</xdr:col>
      <xdr:colOff>126730</xdr:colOff>
      <xdr:row>15</xdr:row>
      <xdr:rowOff>1464</xdr:rowOff>
    </xdr:to>
    <xdr:pic>
      <xdr:nvPicPr>
        <xdr:cNvPr id="20" name="Picture 12" descr="Coal Icon 2786878">
          <a:extLst>
            <a:ext uri="{FF2B5EF4-FFF2-40B4-BE49-F238E27FC236}">
              <a16:creationId xmlns:a16="http://schemas.microsoft.com/office/drawing/2014/main" id="{B5EE8FA3-053E-4EB1-A5C4-B90D63BE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8787" y="2197184"/>
          <a:ext cx="368979" cy="36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597646</xdr:colOff>
      <xdr:row>12</xdr:row>
      <xdr:rowOff>141467</xdr:rowOff>
    </xdr:from>
    <xdr:to>
      <xdr:col>10</xdr:col>
      <xdr:colOff>312587</xdr:colOff>
      <xdr:row>14</xdr:row>
      <xdr:rowOff>135358</xdr:rowOff>
    </xdr:to>
    <xdr:pic>
      <xdr:nvPicPr>
        <xdr:cNvPr id="22" name="Picture 16" descr="Tree Icon 2584135">
          <a:extLst>
            <a:ext uri="{FF2B5EF4-FFF2-40B4-BE49-F238E27FC236}">
              <a16:creationId xmlns:a16="http://schemas.microsoft.com/office/drawing/2014/main" id="{A7BE9522-28FA-4A05-A7E9-1B52E308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5764" y="2218291"/>
          <a:ext cx="325624" cy="31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135391</xdr:colOff>
      <xdr:row>9</xdr:row>
      <xdr:rowOff>110320</xdr:rowOff>
    </xdr:from>
    <xdr:to>
      <xdr:col>7</xdr:col>
      <xdr:colOff>559218</xdr:colOff>
      <xdr:row>11</xdr:row>
      <xdr:rowOff>142932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31D3E90-5BF5-4556-9D0D-586004868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biLevel thresh="75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468332" y="1626849"/>
          <a:ext cx="425732" cy="408047"/>
        </a:xfrm>
        <a:prstGeom prst="rect">
          <a:avLst/>
        </a:prstGeom>
      </xdr:spPr>
    </xdr:pic>
    <xdr:clientData/>
  </xdr:twoCellAnchor>
  <xdr:twoCellAnchor editAs="oneCell">
    <xdr:from>
      <xdr:col>8</xdr:col>
      <xdr:colOff>170805</xdr:colOff>
      <xdr:row>8</xdr:row>
      <xdr:rowOff>98628</xdr:rowOff>
    </xdr:from>
    <xdr:to>
      <xdr:col>8</xdr:col>
      <xdr:colOff>541010</xdr:colOff>
      <xdr:row>10</xdr:row>
      <xdr:rowOff>131167</xdr:rowOff>
    </xdr:to>
    <xdr:pic>
      <xdr:nvPicPr>
        <xdr:cNvPr id="25" name="Picture 18" descr="Industry Icon 3009842">
          <a:extLst>
            <a:ext uri="{FF2B5EF4-FFF2-40B4-BE49-F238E27FC236}">
              <a16:creationId xmlns:a16="http://schemas.microsoft.com/office/drawing/2014/main" id="{029C0AA5-7CAC-4030-87DE-45540BEF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6334" y="1458275"/>
          <a:ext cx="368300" cy="372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989498</xdr:colOff>
      <xdr:row>23</xdr:row>
      <xdr:rowOff>31443</xdr:rowOff>
    </xdr:from>
    <xdr:to>
      <xdr:col>9</xdr:col>
      <xdr:colOff>331458</xdr:colOff>
      <xdr:row>38</xdr:row>
      <xdr:rowOff>110155</xdr:rowOff>
    </xdr:to>
    <xdr:pic>
      <xdr:nvPicPr>
        <xdr:cNvPr id="2" name="Imagem 16">
          <a:extLst>
            <a:ext uri="{FF2B5EF4-FFF2-40B4-BE49-F238E27FC236}">
              <a16:creationId xmlns:a16="http://schemas.microsoft.com/office/drawing/2014/main" id="{BE94B10F-4554-4F7A-B4BF-29BA152D6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30798" y="3860493"/>
          <a:ext cx="4618810" cy="26523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207818</xdr:colOff>
      <xdr:row>4</xdr:row>
      <xdr:rowOff>184727</xdr:rowOff>
    </xdr:from>
    <xdr:to>
      <xdr:col>15</xdr:col>
      <xdr:colOff>161637</xdr:colOff>
      <xdr:row>28</xdr:row>
      <xdr:rowOff>23091</xdr:rowOff>
    </xdr:to>
    <xdr:sp macro="" textlink="">
      <xdr:nvSpPr>
        <xdr:cNvPr id="3" name="Fluxograma: Conector 2">
          <a:extLst>
            <a:ext uri="{FF2B5EF4-FFF2-40B4-BE49-F238E27FC236}">
              <a16:creationId xmlns:a16="http://schemas.microsoft.com/office/drawing/2014/main" id="{4CF704C3-8DEB-4106-834D-72086F00DC78}"/>
            </a:ext>
          </a:extLst>
        </xdr:cNvPr>
        <xdr:cNvSpPr/>
      </xdr:nvSpPr>
      <xdr:spPr>
        <a:xfrm>
          <a:off x="7816273" y="1223818"/>
          <a:ext cx="5461000" cy="5172364"/>
        </a:xfrm>
        <a:prstGeom prst="flowChartConnector">
          <a:avLst/>
        </a:prstGeom>
        <a:blipFill dpi="0" rotWithShape="1">
          <a:blip xmlns:r="http://schemas.openxmlformats.org/officeDocument/2006/relationships" r:embed="rId1">
            <a:alphaModFix amt="63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atin typeface="Century Schoolbook" panose="02040604050505020304" pitchFamily="18" charset="0"/>
          </a:endParaRPr>
        </a:p>
      </xdr:txBody>
    </xdr:sp>
    <xdr:clientData/>
  </xdr:twoCellAnchor>
  <xdr:twoCellAnchor>
    <xdr:from>
      <xdr:col>6</xdr:col>
      <xdr:colOff>577273</xdr:colOff>
      <xdr:row>0</xdr:row>
      <xdr:rowOff>0</xdr:rowOff>
    </xdr:from>
    <xdr:to>
      <xdr:col>14</xdr:col>
      <xdr:colOff>288636</xdr:colOff>
      <xdr:row>11</xdr:row>
      <xdr:rowOff>115455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B6B62A-04A0-49F4-B32E-DF5CA0D0B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414190</xdr:colOff>
      <xdr:row>5</xdr:row>
      <xdr:rowOff>220598</xdr:rowOff>
    </xdr:from>
    <xdr:to>
      <xdr:col>19</xdr:col>
      <xdr:colOff>321830</xdr:colOff>
      <xdr:row>19</xdr:row>
      <xdr:rowOff>92363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4D4456-C627-4900-B691-E9D674FEC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484906</xdr:colOff>
      <xdr:row>18</xdr:row>
      <xdr:rowOff>111991</xdr:rowOff>
    </xdr:from>
    <xdr:to>
      <xdr:col>17</xdr:col>
      <xdr:colOff>369453</xdr:colOff>
      <xdr:row>40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091809B-DFD3-47A2-84CC-B2196CAB3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173181</xdr:colOff>
      <xdr:row>5</xdr:row>
      <xdr:rowOff>242454</xdr:rowOff>
    </xdr:from>
    <xdr:to>
      <xdr:col>10</xdr:col>
      <xdr:colOff>230908</xdr:colOff>
      <xdr:row>17</xdr:row>
      <xdr:rowOff>46182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7E9B8BD-A485-4346-832D-335900428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34637</xdr:colOff>
      <xdr:row>17</xdr:row>
      <xdr:rowOff>80817</xdr:rowOff>
    </xdr:from>
    <xdr:to>
      <xdr:col>11</xdr:col>
      <xdr:colOff>415637</xdr:colOff>
      <xdr:row>37</xdr:row>
      <xdr:rowOff>150091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989D546-D7B4-4832-A277-F1E3575F6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484910</xdr:colOff>
      <xdr:row>0</xdr:row>
      <xdr:rowOff>170409</xdr:rowOff>
    </xdr:from>
    <xdr:to>
      <xdr:col>21</xdr:col>
      <xdr:colOff>494781</xdr:colOff>
      <xdr:row>5</xdr:row>
      <xdr:rowOff>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1A1ACB30-5447-48D4-B4CD-D647C1351428}"/>
            </a:ext>
          </a:extLst>
        </xdr:cNvPr>
        <xdr:cNvGrpSpPr/>
      </xdr:nvGrpSpPr>
      <xdr:grpSpPr>
        <a:xfrm>
          <a:off x="15410585" y="170409"/>
          <a:ext cx="2448271" cy="1191666"/>
          <a:chOff x="9670982" y="5323361"/>
          <a:chExt cx="1616380" cy="846558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3DBEEF64-FBCB-49DE-A4B7-F2234DF602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23C7CADD-F743-40F8-9BD5-283C2832D7A2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21</xdr:col>
      <xdr:colOff>516658</xdr:colOff>
      <xdr:row>0</xdr:row>
      <xdr:rowOff>184727</xdr:rowOff>
    </xdr:from>
    <xdr:to>
      <xdr:col>23</xdr:col>
      <xdr:colOff>369453</xdr:colOff>
      <xdr:row>5</xdr:row>
      <xdr:rowOff>0</xdr:rowOff>
    </xdr:to>
    <xdr:grpSp>
      <xdr:nvGrpSpPr>
        <xdr:cNvPr id="14" name="Agrupar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51E75F2-FCFF-4256-ABFC-085E3ABFA668}"/>
            </a:ext>
          </a:extLst>
        </xdr:cNvPr>
        <xdr:cNvGrpSpPr/>
      </xdr:nvGrpSpPr>
      <xdr:grpSpPr>
        <a:xfrm>
          <a:off x="17880733" y="184727"/>
          <a:ext cx="1071995" cy="1177348"/>
          <a:chOff x="10906125" y="57150"/>
          <a:chExt cx="643890" cy="731521"/>
        </a:xfrm>
      </xdr:grpSpPr>
      <xdr:pic>
        <xdr:nvPicPr>
          <xdr:cNvPr id="15" name="Gráfico 14" descr="Atualizar RTL">
            <a:extLst>
              <a:ext uri="{FF2B5EF4-FFF2-40B4-BE49-F238E27FC236}">
                <a16:creationId xmlns:a16="http://schemas.microsoft.com/office/drawing/2014/main" id="{BE0BDEC3-DB0F-4CA5-9F8B-BEB1B78D94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C118EB5D-9A39-49AD-8E5A-39F29A7538CA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1</xdr:col>
      <xdr:colOff>1640205</xdr:colOff>
      <xdr:row>4</xdr:row>
      <xdr:rowOff>19519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5275"/>
          <a:ext cx="1640205" cy="410044"/>
        </a:xfrm>
        <a:prstGeom prst="rect">
          <a:avLst/>
        </a:prstGeom>
      </xdr:spPr>
    </xdr:pic>
    <xdr:clientData/>
  </xdr:twoCellAnchor>
  <xdr:twoCellAnchor>
    <xdr:from>
      <xdr:col>2</xdr:col>
      <xdr:colOff>5316855</xdr:colOff>
      <xdr:row>0</xdr:row>
      <xdr:rowOff>81915</xdr:rowOff>
    </xdr:from>
    <xdr:to>
      <xdr:col>3</xdr:col>
      <xdr:colOff>9092</xdr:colOff>
      <xdr:row>5</xdr:row>
      <xdr:rowOff>82551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8831580" y="81915"/>
          <a:ext cx="1416887" cy="762636"/>
          <a:chOff x="9670982" y="5323361"/>
          <a:chExt cx="1616380" cy="846558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3</xdr:col>
      <xdr:colOff>358140</xdr:colOff>
      <xdr:row>0</xdr:row>
      <xdr:rowOff>106680</xdr:rowOff>
    </xdr:from>
    <xdr:to>
      <xdr:col>4</xdr:col>
      <xdr:colOff>59055</xdr:colOff>
      <xdr:row>4</xdr:row>
      <xdr:rowOff>154306</xdr:rowOff>
    </xdr:to>
    <xdr:grpSp>
      <xdr:nvGrpSpPr>
        <xdr:cNvPr id="6" name="Agrupar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0597515" y="106680"/>
          <a:ext cx="624840" cy="657226"/>
          <a:chOff x="10906125" y="57150"/>
          <a:chExt cx="643890" cy="731521"/>
        </a:xfrm>
      </xdr:grpSpPr>
      <xdr:pic>
        <xdr:nvPicPr>
          <xdr:cNvPr id="7" name="Gráfico 6" descr="Atualizar RTL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396241</xdr:colOff>
      <xdr:row>22</xdr:row>
      <xdr:rowOff>53340</xdr:rowOff>
    </xdr:from>
    <xdr:to>
      <xdr:col>18</xdr:col>
      <xdr:colOff>279609</xdr:colOff>
      <xdr:row>27</xdr:row>
      <xdr:rowOff>121920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8530591" y="4930140"/>
          <a:ext cx="2321768" cy="830580"/>
          <a:chOff x="8540116" y="5168265"/>
          <a:chExt cx="2321768" cy="925830"/>
        </a:xfrm>
      </xdr:grpSpPr>
      <xdr:pic>
        <xdr:nvPicPr>
          <xdr:cNvPr id="2" name="Imagem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6697" b="26697"/>
          <a:stretch/>
        </xdr:blipFill>
        <xdr:spPr>
          <a:xfrm>
            <a:off x="8540116" y="5326381"/>
            <a:ext cx="2321768" cy="767714"/>
          </a:xfrm>
          <a:prstGeom prst="rect">
            <a:avLst/>
          </a:prstGeom>
        </xdr:spPr>
      </xdr:pic>
      <xdr:sp macro="" textlink="">
        <xdr:nvSpPr>
          <xdr:cNvPr id="3" name="CaixaDeText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8848725" y="5168265"/>
            <a:ext cx="186690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solidFill>
                  <a:schemeClr val="bg2">
                    <a:lumMod val="25000"/>
                  </a:schemeClr>
                </a:solidFill>
              </a:rPr>
              <a:t>Desenvolvido por:</a:t>
            </a:r>
          </a:p>
        </xdr:txBody>
      </xdr:sp>
    </xdr:grpSp>
    <xdr:clientData/>
  </xdr:twoCellAnchor>
  <xdr:twoCellAnchor editAs="oneCell">
    <xdr:from>
      <xdr:col>0</xdr:col>
      <xdr:colOff>171450</xdr:colOff>
      <xdr:row>1</xdr:row>
      <xdr:rowOff>129540</xdr:rowOff>
    </xdr:from>
    <xdr:to>
      <xdr:col>3</xdr:col>
      <xdr:colOff>367665</xdr:colOff>
      <xdr:row>2</xdr:row>
      <xdr:rowOff>236689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358140"/>
          <a:ext cx="1634490" cy="392899"/>
        </a:xfrm>
        <a:prstGeom prst="rect">
          <a:avLst/>
        </a:prstGeom>
      </xdr:spPr>
    </xdr:pic>
    <xdr:clientData/>
  </xdr:twoCellAnchor>
  <xdr:twoCellAnchor>
    <xdr:from>
      <xdr:col>9</xdr:col>
      <xdr:colOff>598170</xdr:colOff>
      <xdr:row>1</xdr:row>
      <xdr:rowOff>34290</xdr:rowOff>
    </xdr:from>
    <xdr:to>
      <xdr:col>11</xdr:col>
      <xdr:colOff>25121</xdr:colOff>
      <xdr:row>3</xdr:row>
      <xdr:rowOff>72391</xdr:rowOff>
    </xdr:to>
    <xdr:grpSp>
      <xdr:nvGrpSpPr>
        <xdr:cNvPr id="22" name="Agrupar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5684520" y="262890"/>
          <a:ext cx="646151" cy="619126"/>
          <a:chOff x="6069330" y="278130"/>
          <a:chExt cx="646151" cy="636271"/>
        </a:xfrm>
      </xdr:grpSpPr>
      <xdr:sp macro="" textlink="">
        <xdr:nvSpPr>
          <xdr:cNvPr id="6" name="Oval 1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6069330" y="278130"/>
            <a:ext cx="646151" cy="636271"/>
          </a:xfrm>
          <a:prstGeom prst="ellipse">
            <a:avLst/>
          </a:prstGeom>
          <a:solidFill>
            <a:srgbClr val="1E53A3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7" name="Gráfico 6" descr="Documento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141766" y="339397"/>
            <a:ext cx="476763" cy="50597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411480</xdr:colOff>
      <xdr:row>1</xdr:row>
      <xdr:rowOff>5715</xdr:rowOff>
    </xdr:from>
    <xdr:to>
      <xdr:col>12</xdr:col>
      <xdr:colOff>447674</xdr:colOff>
      <xdr:row>3</xdr:row>
      <xdr:rowOff>53340</xdr:rowOff>
    </xdr:to>
    <xdr:grpSp>
      <xdr:nvGrpSpPr>
        <xdr:cNvPr id="23" name="Agrupar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/>
      </xdr:nvGrpSpPr>
      <xdr:grpSpPr>
        <a:xfrm>
          <a:off x="6717030" y="234315"/>
          <a:ext cx="645794" cy="628650"/>
          <a:chOff x="7094220" y="255270"/>
          <a:chExt cx="653414" cy="636270"/>
        </a:xfrm>
      </xdr:grpSpPr>
      <xdr:sp macro="" textlink="">
        <xdr:nvSpPr>
          <xdr:cNvPr id="10" name="Oval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7094220" y="255270"/>
            <a:ext cx="653414" cy="636270"/>
          </a:xfrm>
          <a:prstGeom prst="ellipse">
            <a:avLst/>
          </a:prstGeom>
          <a:solidFill>
            <a:srgbClr val="0485B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11" name="Gráfico 10" descr="Professor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7141350" y="294565"/>
            <a:ext cx="532592" cy="540136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257175</xdr:colOff>
      <xdr:row>1</xdr:row>
      <xdr:rowOff>15240</xdr:rowOff>
    </xdr:from>
    <xdr:to>
      <xdr:col>14</xdr:col>
      <xdr:colOff>277410</xdr:colOff>
      <xdr:row>3</xdr:row>
      <xdr:rowOff>53341</xdr:rowOff>
    </xdr:to>
    <xdr:grpSp>
      <xdr:nvGrpSpPr>
        <xdr:cNvPr id="24" name="Agrupar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7781925" y="243840"/>
          <a:ext cx="629835" cy="619126"/>
          <a:chOff x="8159115" y="262890"/>
          <a:chExt cx="633645" cy="628651"/>
        </a:xfrm>
      </xdr:grpSpPr>
      <xdr:sp macro="" textlink="">
        <xdr:nvSpPr>
          <xdr:cNvPr id="12" name="Oval 9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8159115" y="262890"/>
            <a:ext cx="633645" cy="628651"/>
          </a:xfrm>
          <a:prstGeom prst="ellipse">
            <a:avLst/>
          </a:prstGeom>
          <a:solidFill>
            <a:srgbClr val="09ABA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13" name="Gráfico 12" descr="Lista de verificação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8193363" y="321946"/>
            <a:ext cx="523793" cy="518159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83820</xdr:colOff>
      <xdr:row>0</xdr:row>
      <xdr:rowOff>224790</xdr:rowOff>
    </xdr:from>
    <xdr:to>
      <xdr:col>16</xdr:col>
      <xdr:colOff>112033</xdr:colOff>
      <xdr:row>3</xdr:row>
      <xdr:rowOff>57644</xdr:rowOff>
    </xdr:to>
    <xdr:grpSp>
      <xdr:nvGrpSpPr>
        <xdr:cNvPr id="25" name="Agrupar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8827770" y="224790"/>
          <a:ext cx="637813" cy="642479"/>
          <a:chOff x="9208770" y="240030"/>
          <a:chExt cx="639718" cy="655814"/>
        </a:xfrm>
      </xdr:grpSpPr>
      <xdr:sp macro="" textlink="">
        <xdr:nvSpPr>
          <xdr:cNvPr id="14" name="Oval 7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9208770" y="253909"/>
            <a:ext cx="639718" cy="641935"/>
          </a:xfrm>
          <a:prstGeom prst="ellipse">
            <a:avLst/>
          </a:prstGeom>
          <a:solidFill>
            <a:srgbClr val="32BE5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15" name="Gráfico 14" descr="Medidor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9267294" y="240030"/>
            <a:ext cx="541661" cy="537371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485775</xdr:colOff>
      <xdr:row>0</xdr:row>
      <xdr:rowOff>205740</xdr:rowOff>
    </xdr:from>
    <xdr:to>
      <xdr:col>17</xdr:col>
      <xdr:colOff>523133</xdr:colOff>
      <xdr:row>3</xdr:row>
      <xdr:rowOff>40005</xdr:rowOff>
    </xdr:to>
    <xdr:grpSp>
      <xdr:nvGrpSpPr>
        <xdr:cNvPr id="26" name="Agrupar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9839325" y="205740"/>
          <a:ext cx="646958" cy="643890"/>
          <a:chOff x="10216515" y="224790"/>
          <a:chExt cx="654578" cy="657225"/>
        </a:xfrm>
      </xdr:grpSpPr>
      <xdr:sp macro="" textlink="">
        <xdr:nvSpPr>
          <xdr:cNvPr id="16" name="Oval 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10216515" y="224790"/>
            <a:ext cx="654578" cy="657225"/>
          </a:xfrm>
          <a:prstGeom prst="ellipse">
            <a:avLst/>
          </a:prstGeom>
          <a:solidFill>
            <a:srgbClr val="8BDE1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18" name="Gráfico 17" descr="Gráfico de barras DPE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10241241" y="249634"/>
            <a:ext cx="582467" cy="567413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177165</xdr:colOff>
      <xdr:row>1</xdr:row>
      <xdr:rowOff>45720</xdr:rowOff>
    </xdr:from>
    <xdr:to>
      <xdr:col>9</xdr:col>
      <xdr:colOff>196566</xdr:colOff>
      <xdr:row>3</xdr:row>
      <xdr:rowOff>55245</xdr:rowOff>
    </xdr:to>
    <xdr:grpSp>
      <xdr:nvGrpSpPr>
        <xdr:cNvPr id="21" name="Agrupar 2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4653915" y="274320"/>
          <a:ext cx="629001" cy="590550"/>
          <a:chOff x="5198745" y="293370"/>
          <a:chExt cx="623286" cy="603885"/>
        </a:xfrm>
      </xdr:grpSpPr>
      <xdr:sp macro="" textlink="">
        <xdr:nvSpPr>
          <xdr:cNvPr id="19" name="Oval 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5198745" y="293370"/>
            <a:ext cx="623286" cy="603885"/>
          </a:xfrm>
          <a:prstGeom prst="ellipse">
            <a:avLst/>
          </a:prstGeom>
          <a:solidFill>
            <a:srgbClr val="13B28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351"/>
          </a:p>
        </xdr:txBody>
      </xdr:sp>
      <xdr:pic>
        <xdr:nvPicPr>
          <xdr:cNvPr id="20" name="Gráfico 19" descr="Símbolo de reciclagem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0"/>
              </a:ext>
            </a:extLst>
          </a:blip>
          <a:stretch>
            <a:fillRect/>
          </a:stretch>
        </xdr:blipFill>
        <xdr:spPr>
          <a:xfrm>
            <a:off x="5247805" y="340376"/>
            <a:ext cx="522760" cy="515089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323850</xdr:colOff>
      <xdr:row>0</xdr:row>
      <xdr:rowOff>57150</xdr:rowOff>
    </xdr:from>
    <xdr:to>
      <xdr:col>19</xdr:col>
      <xdr:colOff>358140</xdr:colOff>
      <xdr:row>2</xdr:row>
      <xdr:rowOff>274321</xdr:rowOff>
    </xdr:to>
    <xdr:grpSp>
      <xdr:nvGrpSpPr>
        <xdr:cNvPr id="30" name="Agrupar 2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10896600" y="57150"/>
          <a:ext cx="643890" cy="721996"/>
          <a:chOff x="10906125" y="57150"/>
          <a:chExt cx="643890" cy="731521"/>
        </a:xfrm>
      </xdr:grpSpPr>
      <xdr:pic>
        <xdr:nvPicPr>
          <xdr:cNvPr id="28" name="Gráfico 27" descr="Atualizar RTL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3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</xdr:colOff>
      <xdr:row>1</xdr:row>
      <xdr:rowOff>160020</xdr:rowOff>
    </xdr:from>
    <xdr:to>
      <xdr:col>3</xdr:col>
      <xdr:colOff>474345</xdr:colOff>
      <xdr:row>4</xdr:row>
      <xdr:rowOff>53809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" y="331470"/>
          <a:ext cx="1645920" cy="398614"/>
        </a:xfrm>
        <a:prstGeom prst="rect">
          <a:avLst/>
        </a:prstGeom>
      </xdr:spPr>
    </xdr:pic>
    <xdr:clientData/>
  </xdr:twoCellAnchor>
  <xdr:twoCellAnchor>
    <xdr:from>
      <xdr:col>15</xdr:col>
      <xdr:colOff>200025</xdr:colOff>
      <xdr:row>0</xdr:row>
      <xdr:rowOff>142875</xdr:rowOff>
    </xdr:from>
    <xdr:to>
      <xdr:col>17</xdr:col>
      <xdr:colOff>592022</xdr:colOff>
      <xdr:row>5</xdr:row>
      <xdr:rowOff>143511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039225" y="142875"/>
          <a:ext cx="1611197" cy="762636"/>
          <a:chOff x="9670982" y="5323361"/>
          <a:chExt cx="1616380" cy="846558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18</xdr:col>
      <xdr:colOff>104775</xdr:colOff>
      <xdr:row>0</xdr:row>
      <xdr:rowOff>66675</xdr:rowOff>
    </xdr:from>
    <xdr:to>
      <xdr:col>19</xdr:col>
      <xdr:colOff>148590</xdr:colOff>
      <xdr:row>4</xdr:row>
      <xdr:rowOff>121921</xdr:rowOff>
    </xdr:to>
    <xdr:grpSp>
      <xdr:nvGrpSpPr>
        <xdr:cNvPr id="6" name="Agrupar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10772775" y="66675"/>
          <a:ext cx="653415" cy="664846"/>
          <a:chOff x="10906125" y="57150"/>
          <a:chExt cx="643890" cy="731521"/>
        </a:xfrm>
      </xdr:grpSpPr>
      <xdr:pic>
        <xdr:nvPicPr>
          <xdr:cNvPr id="7" name="Gráfico 6" descr="Atualizar RTL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871764</xdr:colOff>
      <xdr:row>0</xdr:row>
      <xdr:rowOff>80010</xdr:rowOff>
    </xdr:from>
    <xdr:to>
      <xdr:col>1</xdr:col>
      <xdr:colOff>2469626</xdr:colOff>
      <xdr:row>2</xdr:row>
      <xdr:rowOff>103324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567089" y="80010"/>
          <a:ext cx="1597862" cy="775789"/>
          <a:chOff x="9670982" y="5323361"/>
          <a:chExt cx="1616380" cy="846558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70982" y="5571749"/>
            <a:ext cx="1616380" cy="598170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9736609" y="5323361"/>
            <a:ext cx="147256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>
                <a:solidFill>
                  <a:schemeClr val="bg2">
                    <a:lumMod val="50000"/>
                  </a:schemeClr>
                </a:solidFill>
              </a:rPr>
              <a:t>Desenvolvido</a:t>
            </a:r>
            <a:r>
              <a:rPr lang="pt-BR" sz="1100" b="1" baseline="0">
                <a:solidFill>
                  <a:schemeClr val="bg2">
                    <a:lumMod val="50000"/>
                  </a:schemeClr>
                </a:solidFill>
              </a:rPr>
              <a:t> por:</a:t>
            </a:r>
            <a:endParaRPr lang="pt-BR" sz="1100" b="1">
              <a:solidFill>
                <a:schemeClr val="bg2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2595789</xdr:colOff>
      <xdr:row>0</xdr:row>
      <xdr:rowOff>115450</xdr:rowOff>
    </xdr:from>
    <xdr:to>
      <xdr:col>1</xdr:col>
      <xdr:colOff>3336637</xdr:colOff>
      <xdr:row>2</xdr:row>
      <xdr:rowOff>161632</xdr:rowOff>
    </xdr:to>
    <xdr:grpSp>
      <xdr:nvGrpSpPr>
        <xdr:cNvPr id="2" name="Agrupar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3291114" y="115450"/>
          <a:ext cx="740848" cy="798657"/>
          <a:chOff x="10906125" y="57150"/>
          <a:chExt cx="643890" cy="731521"/>
        </a:xfrm>
      </xdr:grpSpPr>
      <xdr:pic>
        <xdr:nvPicPr>
          <xdr:cNvPr id="9" name="Gráfico 6" descr="Atualizar RTL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0989945" y="57150"/>
            <a:ext cx="560070" cy="533805"/>
          </a:xfrm>
          <a:prstGeom prst="rect">
            <a:avLst/>
          </a:prstGeom>
        </xdr:spPr>
      </xdr:pic>
      <xdr:sp macro="" textlink="">
        <xdr:nvSpPr>
          <xdr:cNvPr id="10" name="CaixaDe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10906125" y="579121"/>
            <a:ext cx="609600" cy="2095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100" b="1"/>
              <a:t>Voltar</a:t>
            </a:r>
          </a:p>
        </xdr:txBody>
      </xdr:sp>
    </xdr:grpSp>
    <xdr:clientData/>
  </xdr:twoCellAnchor>
  <xdr:twoCellAnchor>
    <xdr:from>
      <xdr:col>3</xdr:col>
      <xdr:colOff>444501</xdr:colOff>
      <xdr:row>1</xdr:row>
      <xdr:rowOff>45358</xdr:rowOff>
    </xdr:from>
    <xdr:to>
      <xdr:col>5</xdr:col>
      <xdr:colOff>589643</xdr:colOff>
      <xdr:row>2</xdr:row>
      <xdr:rowOff>161637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64CDD7E-AB76-4B73-9EC8-1CD60C4A581A}"/>
            </a:ext>
          </a:extLst>
        </xdr:cNvPr>
        <xdr:cNvSpPr txBox="1"/>
      </xdr:nvSpPr>
      <xdr:spPr>
        <a:xfrm>
          <a:off x="5616865" y="218540"/>
          <a:ext cx="1726869" cy="693552"/>
        </a:xfrm>
        <a:prstGeom prst="wedgeRoundRectCallout">
          <a:avLst>
            <a:gd name="adj1" fmla="val -12141"/>
            <a:gd name="adj2" fmla="val 75818"/>
            <a:gd name="adj3" fmla="val 16667"/>
          </a:avLst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Preencher apenas a coluna E: "empresa analisada"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63501</xdr:rowOff>
    </xdr:from>
    <xdr:to>
      <xdr:col>11</xdr:col>
      <xdr:colOff>482601</xdr:colOff>
      <xdr:row>18</xdr:row>
      <xdr:rowOff>88901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  <a:ext uri="{147F2762-F138-4A5C-976F-8EAC2B608ADB}">
              <a16:predDERef xmlns:a16="http://schemas.microsoft.com/office/drawing/2014/main" pred="{A214F4E5-8ADB-44B4-88BC-BFEB4B65E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336550</xdr:colOff>
      <xdr:row>12</xdr:row>
      <xdr:rowOff>146049</xdr:rowOff>
    </xdr:from>
    <xdr:to>
      <xdr:col>11</xdr:col>
      <xdr:colOff>409053</xdr:colOff>
      <xdr:row>15</xdr:row>
      <xdr:rowOff>6418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39" t="20992"/>
        <a:stretch/>
      </xdr:blipFill>
      <xdr:spPr>
        <a:xfrm>
          <a:off x="3187700" y="2311399"/>
          <a:ext cx="4339703" cy="336619"/>
        </a:xfrm>
        <a:prstGeom prst="rect">
          <a:avLst/>
        </a:prstGeom>
      </xdr:spPr>
    </xdr:pic>
    <xdr:clientData/>
  </xdr:twoCellAnchor>
  <xdr:oneCellAnchor>
    <xdr:from>
      <xdr:col>4</xdr:col>
      <xdr:colOff>65810</xdr:colOff>
      <xdr:row>42</xdr:row>
      <xdr:rowOff>36945</xdr:rowOff>
    </xdr:from>
    <xdr:ext cx="4314303" cy="298519"/>
    <xdr:pic>
      <xdr:nvPicPr>
        <xdr:cNvPr id="5" name="Imagem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899" t="29935"/>
        <a:stretch/>
      </xdr:blipFill>
      <xdr:spPr>
        <a:xfrm>
          <a:off x="2374901" y="7587672"/>
          <a:ext cx="4314303" cy="298519"/>
        </a:xfrm>
        <a:prstGeom prst="rect">
          <a:avLst/>
        </a:prstGeom>
      </xdr:spPr>
    </xdr:pic>
    <xdr:clientData/>
  </xdr:oneCellAnchor>
  <xdr:twoCellAnchor>
    <xdr:from>
      <xdr:col>3</xdr:col>
      <xdr:colOff>396874</xdr:colOff>
      <xdr:row>21</xdr:row>
      <xdr:rowOff>63500</xdr:rowOff>
    </xdr:from>
    <xdr:to>
      <xdr:col>11</xdr:col>
      <xdr:colOff>507999</xdr:colOff>
      <xdr:row>38</xdr:row>
      <xdr:rowOff>76200</xdr:rowOff>
    </xdr:to>
    <xdr:graphicFrame macro="">
      <xdr:nvGraphicFramePr>
        <xdr:cNvPr id="13" name="Gráfico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396874</xdr:colOff>
      <xdr:row>49</xdr:row>
      <xdr:rowOff>63500</xdr:rowOff>
    </xdr:from>
    <xdr:to>
      <xdr:col>11</xdr:col>
      <xdr:colOff>507999</xdr:colOff>
      <xdr:row>66</xdr:row>
      <xdr:rowOff>76200</xdr:rowOff>
    </xdr:to>
    <xdr:graphicFrame macro="">
      <xdr:nvGraphicFramePr>
        <xdr:cNvPr id="12" name="Gráfico 9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0.43791</cdr:x>
      <cdr:y>0.5449</cdr:y>
    </cdr:from>
    <cdr:to>
      <cdr:x>0.57788</cdr:x>
      <cdr:y>0.64121</cdr:y>
    </cdr:to>
    <cdr:sp macro="" textlink="'Velocimetro desat'!$C$9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id="{5438CD10-BFD3-4D58-AF2C-BE69B1A7ADE3}"/>
            </a:ext>
          </a:extLst>
        </cdr:cNvPr>
        <cdr:cNvSpPr/>
      </cdr:nvSpPr>
      <cdr:spPr>
        <a:xfrm xmlns:a="http://schemas.openxmlformats.org/drawingml/2006/main">
          <a:off x="2042447" y="1913448"/>
          <a:ext cx="652831" cy="338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2EEC35FA-F540-459A-BCFC-928C59536720}" type="TxLink">
            <a:rPr lang="en-US" sz="12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#REF!</a:t>
          </a:fld>
          <a:endParaRPr lang="en-US" sz="16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0.46605</cdr:x>
      <cdr:y>0.53947</cdr:y>
    </cdr:from>
    <cdr:to>
      <cdr:x>0.5702</cdr:x>
      <cdr:y>0.63816</cdr:y>
    </cdr:to>
    <cdr:sp macro="" textlink="'Velocimetro desat'!$C$31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id="{46FF797B-EB20-4058-92B8-713FD0FD4D55}"/>
            </a:ext>
          </a:extLst>
        </cdr:cNvPr>
        <cdr:cNvSpPr/>
      </cdr:nvSpPr>
      <cdr:spPr>
        <a:xfrm xmlns:a="http://schemas.openxmlformats.org/drawingml/2006/main">
          <a:off x="2244726" y="1562100"/>
          <a:ext cx="501650" cy="2857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19EBE2CD-1EBA-4CCC-BA14-1E72C88DC018}" type="TxLink">
            <a:rPr lang="en-US" sz="12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#REF!</a:t>
          </a:fld>
          <a:endParaRPr lang="en-US" sz="16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0.46605</cdr:x>
      <cdr:y>0.53947</cdr:y>
    </cdr:from>
    <cdr:to>
      <cdr:x>0.5702</cdr:x>
      <cdr:y>0.63816</cdr:y>
    </cdr:to>
    <cdr:sp macro="" textlink="'Velocimetro desat'!$C$31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id="{46FF797B-EB20-4058-92B8-713FD0FD4D55}"/>
            </a:ext>
          </a:extLst>
        </cdr:cNvPr>
        <cdr:cNvSpPr/>
      </cdr:nvSpPr>
      <cdr:spPr>
        <a:xfrm xmlns:a="http://schemas.openxmlformats.org/drawingml/2006/main">
          <a:off x="2244726" y="1562100"/>
          <a:ext cx="501650" cy="2857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19EBE2CD-1EBA-4CCC-BA14-1E72C88DC018}" type="TxLink">
            <a:rPr lang="en-US" sz="12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#REF!</a:t>
          </a:fld>
          <a:endParaRPr lang="en-US" sz="1600" b="1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Amanda Baldochi Souza" id="{98F04CBF-862F-4CD8-8104-9B987282910C}" userId="Amanda Baldochi Souz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" dT="2021-07-01T19:18:26.33" personId="{98F04CBF-862F-4CD8-8104-9B987282910C}" id="{BA6EF731-7BA8-4989-A663-08B5B8B003E0}">
    <text>Validar se uma prática intermediária seria aceitável ou se tem que ser 100% pós consumo</text>
  </threadedComment>
  <threadedComment ref="I33" dT="2021-06-22T20:06:15.80" personId="{98F04CBF-862F-4CD8-8104-9B987282910C}" id="{8731D868-813D-4164-AB9A-0298D72F11B1}">
    <text>Validar a especificidade do material p/ da gestão da informação</text>
  </threadedComment>
  <threadedComment ref="I34" dT="2021-06-22T20:06:15.80" personId="{98F04CBF-862F-4CD8-8104-9B987282910C}" id="{04D9D90C-58E9-4C3D-8C41-A94FF5208E8F}">
    <text>Validar a especificidade do material p/ da gestão da informação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62D4-C270-43BD-8CFC-72134EC614B8}">
  <dimension ref="A1:F9"/>
  <sheetViews>
    <sheetView zoomScale="70" zoomScaleNormal="70" workbookViewId="0">
      <selection activeCell="H6" sqref="H6"/>
    </sheetView>
  </sheetViews>
  <sheetFormatPr defaultRowHeight="12.6"/>
  <cols>
    <col min="1" max="1" width="34.5703125" customWidth="1"/>
  </cols>
  <sheetData>
    <row r="1" spans="1:6" ht="21.95" customHeight="1">
      <c r="A1" s="171" t="s">
        <v>0</v>
      </c>
      <c r="B1" s="171"/>
      <c r="C1" s="171"/>
      <c r="D1" s="171"/>
      <c r="E1" s="171"/>
      <c r="F1" s="171"/>
    </row>
    <row r="2" spans="1:6" ht="39" customHeight="1">
      <c r="A2" s="1" t="s">
        <v>1</v>
      </c>
    </row>
    <row r="3" spans="1:6" ht="19.5" customHeight="1">
      <c r="A3" s="1" t="s">
        <v>2</v>
      </c>
    </row>
    <row r="4" spans="1:6" ht="37.5" customHeight="1">
      <c r="A4" s="1" t="s">
        <v>3</v>
      </c>
    </row>
    <row r="5" spans="1:6" ht="37.5" customHeight="1">
      <c r="A5" s="1" t="s">
        <v>4</v>
      </c>
    </row>
    <row r="6" spans="1:6" ht="52.7">
      <c r="A6" s="1" t="s">
        <v>5</v>
      </c>
    </row>
    <row r="7" spans="1:6" ht="26.45">
      <c r="A7" s="1" t="s">
        <v>6</v>
      </c>
    </row>
    <row r="8" spans="1:6" ht="26.45">
      <c r="A8" s="1" t="s">
        <v>7</v>
      </c>
    </row>
    <row r="9" spans="1:6" ht="13.35">
      <c r="A9" s="1" t="s">
        <v>8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A9F7-1717-43FC-8FBE-5F92B7760A8B}">
  <dimension ref="F3:J5"/>
  <sheetViews>
    <sheetView showGridLines="0" zoomScale="85" zoomScaleNormal="85" workbookViewId="0">
      <selection activeCell="D18" sqref="D18"/>
    </sheetView>
  </sheetViews>
  <sheetFormatPr defaultRowHeight="12.6"/>
  <sheetData>
    <row r="3" spans="6:10">
      <c r="F3" s="172"/>
      <c r="G3" s="172"/>
      <c r="H3" s="172"/>
      <c r="I3" s="172"/>
      <c r="J3" s="172"/>
    </row>
    <row r="4" spans="6:10">
      <c r="F4" s="172"/>
      <c r="G4" s="172"/>
      <c r="H4" s="172"/>
      <c r="I4" s="172"/>
      <c r="J4" s="172"/>
    </row>
    <row r="5" spans="6:10">
      <c r="F5" s="172"/>
      <c r="G5" s="172"/>
      <c r="H5" s="172"/>
      <c r="I5" s="172"/>
      <c r="J5" s="172"/>
    </row>
  </sheetData>
  <sheetProtection algorithmName="SHA-512" hashValue="qVBnwWO8Lab8g++qpSDOA0IYNHQ50w7PX25hxz5lfEtiQBYDAxRyihPHId8P8yUuLE7mJeoNiRYkdQZOrinR4w==" saltValue="uSW6U4n0s0C+Er9LKMaS0w==" spinCount="100000" sheet="1" objects="1" scenarios="1"/>
  <mergeCells count="1">
    <mergeCell ref="F3:J5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0D7D-ED86-4A1D-ABBA-7E3B4AF420DE}">
  <dimension ref="A1:S37"/>
  <sheetViews>
    <sheetView showGridLines="0" topLeftCell="A7" workbookViewId="0">
      <selection activeCell="C14" sqref="C14:D17"/>
    </sheetView>
  </sheetViews>
  <sheetFormatPr defaultRowHeight="12.6"/>
  <cols>
    <col min="1" max="1" width="3.85546875" customWidth="1"/>
    <col min="2" max="2" width="48.85546875" customWidth="1"/>
    <col min="3" max="3" width="100.85546875" customWidth="1"/>
    <col min="4" max="4" width="13.85546875" customWidth="1"/>
  </cols>
  <sheetData>
    <row r="1" spans="1:19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7" spans="1:19" ht="23.45" customHeight="1">
      <c r="B7" s="14" t="s">
        <v>9</v>
      </c>
    </row>
    <row r="8" spans="1:19" ht="23.45" customHeight="1">
      <c r="B8" s="14" t="s">
        <v>10</v>
      </c>
    </row>
    <row r="10" spans="1:19" ht="18.600000000000001">
      <c r="B10" s="15"/>
      <c r="C10" s="173"/>
      <c r="D10" s="174"/>
    </row>
    <row r="11" spans="1:19" ht="18.600000000000001">
      <c r="B11" s="15"/>
      <c r="C11" s="175"/>
      <c r="D11" s="176"/>
    </row>
    <row r="12" spans="1:19" ht="18.600000000000001">
      <c r="B12" s="15"/>
      <c r="C12" s="177"/>
      <c r="D12" s="178"/>
    </row>
    <row r="13" spans="1:19" ht="15.6">
      <c r="B13" s="16" t="s">
        <v>11</v>
      </c>
      <c r="C13" s="179" t="s">
        <v>12</v>
      </c>
      <c r="D13" s="180"/>
    </row>
    <row r="14" spans="1:19">
      <c r="B14" s="181" t="s">
        <v>13</v>
      </c>
      <c r="C14" s="173"/>
      <c r="D14" s="174"/>
    </row>
    <row r="15" spans="1:19">
      <c r="B15" s="182"/>
      <c r="C15" s="175"/>
      <c r="D15" s="176"/>
    </row>
    <row r="16" spans="1:19">
      <c r="B16" s="182"/>
      <c r="C16" s="175"/>
      <c r="D16" s="176"/>
    </row>
    <row r="17" spans="2:4">
      <c r="B17" s="183"/>
      <c r="C17" s="177"/>
      <c r="D17" s="178"/>
    </row>
    <row r="20" spans="2:4" ht="18.600000000000001">
      <c r="B20" s="15"/>
      <c r="C20" s="173"/>
      <c r="D20" s="174"/>
    </row>
    <row r="21" spans="2:4" ht="18.600000000000001">
      <c r="B21" s="15"/>
      <c r="C21" s="175"/>
      <c r="D21" s="176"/>
    </row>
    <row r="22" spans="2:4" ht="18.600000000000001">
      <c r="B22" s="15"/>
      <c r="C22" s="177"/>
      <c r="D22" s="178"/>
    </row>
    <row r="23" spans="2:4" ht="15.6">
      <c r="B23" s="16" t="s">
        <v>11</v>
      </c>
      <c r="C23" s="179" t="s">
        <v>12</v>
      </c>
      <c r="D23" s="180"/>
    </row>
    <row r="24" spans="2:4">
      <c r="B24" s="181" t="s">
        <v>14</v>
      </c>
      <c r="C24" s="173"/>
      <c r="D24" s="174"/>
    </row>
    <row r="25" spans="2:4">
      <c r="B25" s="182"/>
      <c r="C25" s="175"/>
      <c r="D25" s="176"/>
    </row>
    <row r="26" spans="2:4">
      <c r="B26" s="182"/>
      <c r="C26" s="175"/>
      <c r="D26" s="176"/>
    </row>
    <row r="27" spans="2:4">
      <c r="B27" s="183"/>
      <c r="C27" s="177"/>
      <c r="D27" s="178"/>
    </row>
    <row r="30" spans="2:4" ht="18.600000000000001">
      <c r="B30" s="15"/>
      <c r="C30" s="173"/>
      <c r="D30" s="174"/>
    </row>
    <row r="31" spans="2:4" ht="18.600000000000001">
      <c r="B31" s="15"/>
      <c r="C31" s="175"/>
      <c r="D31" s="176"/>
    </row>
    <row r="32" spans="2:4" ht="18.600000000000001">
      <c r="B32" s="15"/>
      <c r="C32" s="177"/>
      <c r="D32" s="178"/>
    </row>
    <row r="33" spans="2:4" ht="15.6">
      <c r="B33" s="16" t="s">
        <v>11</v>
      </c>
      <c r="C33" s="179" t="s">
        <v>12</v>
      </c>
      <c r="D33" s="180"/>
    </row>
    <row r="34" spans="2:4">
      <c r="B34" s="181" t="s">
        <v>15</v>
      </c>
      <c r="C34" s="173"/>
      <c r="D34" s="174"/>
    </row>
    <row r="35" spans="2:4">
      <c r="B35" s="182"/>
      <c r="C35" s="175"/>
      <c r="D35" s="176"/>
    </row>
    <row r="36" spans="2:4">
      <c r="B36" s="182"/>
      <c r="C36" s="175"/>
      <c r="D36" s="176"/>
    </row>
    <row r="37" spans="2:4">
      <c r="B37" s="183"/>
      <c r="C37" s="177"/>
      <c r="D37" s="178"/>
    </row>
  </sheetData>
  <mergeCells count="13">
    <mergeCell ref="C30:D32"/>
    <mergeCell ref="C33:D33"/>
    <mergeCell ref="B34:B37"/>
    <mergeCell ref="C34:D37"/>
    <mergeCell ref="A1:S6"/>
    <mergeCell ref="C10:D12"/>
    <mergeCell ref="C13:D13"/>
    <mergeCell ref="B14:B17"/>
    <mergeCell ref="C14:D17"/>
    <mergeCell ref="C20:D22"/>
    <mergeCell ref="C23:D23"/>
    <mergeCell ref="B24:B27"/>
    <mergeCell ref="C24:D2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1F8A-4236-49F0-B079-A2A59FF91EF3}">
  <dimension ref="A1:S28"/>
  <sheetViews>
    <sheetView showGridLines="0" zoomScale="85" zoomScaleNormal="85" workbookViewId="0">
      <selection activeCell="A23" sqref="A23:S28"/>
    </sheetView>
  </sheetViews>
  <sheetFormatPr defaultRowHeight="12.6"/>
  <cols>
    <col min="1" max="1" width="3.140625" customWidth="1"/>
  </cols>
  <sheetData>
    <row r="1" spans="1:19" ht="18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 ht="22.35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 ht="24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ht="25.7" customHeight="1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ht="18" customHeight="1">
      <c r="B5" s="14" t="s">
        <v>9</v>
      </c>
    </row>
    <row r="6" spans="1:19" ht="21.6" customHeight="1">
      <c r="B6" s="14" t="s">
        <v>10</v>
      </c>
    </row>
    <row r="8" spans="1:19" ht="16.7" customHeight="1">
      <c r="B8" s="14" t="s">
        <v>16</v>
      </c>
    </row>
    <row r="9" spans="1:19" ht="24.6" customHeight="1">
      <c r="B9" s="2" t="s">
        <v>17</v>
      </c>
    </row>
    <row r="10" spans="1:19" ht="22.35" customHeight="1">
      <c r="B10" s="2" t="s">
        <v>18</v>
      </c>
    </row>
    <row r="11" spans="1:19" ht="26.45" customHeight="1">
      <c r="B11" s="2" t="s">
        <v>19</v>
      </c>
    </row>
    <row r="12" spans="1:19" ht="23.45" customHeight="1">
      <c r="B12" s="2" t="s">
        <v>20</v>
      </c>
    </row>
    <row r="13" spans="1:19" ht="24.6" customHeight="1">
      <c r="B13" s="2" t="s">
        <v>21</v>
      </c>
    </row>
    <row r="23" spans="1:19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</row>
    <row r="24" spans="1:19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</row>
    <row r="25" spans="1:19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</row>
    <row r="26" spans="1:19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</row>
    <row r="27" spans="1:19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</row>
    <row r="28" spans="1:19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</row>
  </sheetData>
  <mergeCells count="2">
    <mergeCell ref="A1:S4"/>
    <mergeCell ref="A23:S28"/>
  </mergeCells>
  <pageMargins left="0.511811024" right="0.511811024" top="0.78740157499999996" bottom="0.78740157499999996" header="0.31496062000000002" footer="0.31496062000000002"/>
  <pageSetup orientation="portrait" horizontalDpi="90" verticalDpi="90" r:id="rId1"/>
  <headerFooter>
    <oddFooter>&amp;C&amp;1#&amp;"Arial"&amp;10&amp;K000000Internal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2168-E2FD-40D7-AFF0-6AA2FFED67E7}">
  <dimension ref="A1:S15"/>
  <sheetViews>
    <sheetView showGridLines="0" workbookViewId="0">
      <selection activeCell="B14" sqref="B14:F14"/>
    </sheetView>
  </sheetViews>
  <sheetFormatPr defaultRowHeight="12.6"/>
  <cols>
    <col min="1" max="1" width="4.5703125" customWidth="1"/>
  </cols>
  <sheetData>
    <row r="1" spans="1:19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8" spans="1:19" s="2" customFormat="1" ht="24.6" customHeight="1">
      <c r="B8" s="186" t="s">
        <v>22</v>
      </c>
      <c r="C8" s="186"/>
      <c r="D8" s="186"/>
      <c r="E8" s="186"/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9" ht="10.7" customHeight="1"/>
    <row r="10" spans="1:19" ht="31.35" customHeight="1">
      <c r="B10" s="188" t="s">
        <v>23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1:19" ht="4.7" customHeight="1"/>
    <row r="12" spans="1:19" s="2" customFormat="1" ht="44.45" customHeight="1">
      <c r="B12" s="184" t="s">
        <v>24</v>
      </c>
      <c r="C12" s="184"/>
      <c r="D12" s="184"/>
      <c r="E12" s="184"/>
      <c r="F12" s="184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</row>
    <row r="13" spans="1:19" s="2" customFormat="1" ht="44.45" customHeight="1">
      <c r="B13" s="184" t="s">
        <v>25</v>
      </c>
      <c r="C13" s="184"/>
      <c r="D13" s="184"/>
      <c r="E13" s="184"/>
      <c r="F13" s="184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</row>
    <row r="14" spans="1:19" s="2" customFormat="1" ht="44.45" customHeight="1">
      <c r="B14" s="184" t="s">
        <v>26</v>
      </c>
      <c r="C14" s="184"/>
      <c r="D14" s="184"/>
      <c r="E14" s="184"/>
      <c r="F14" s="184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</row>
    <row r="15" spans="1:19" s="2" customFormat="1" ht="44.45" customHeight="1">
      <c r="B15" s="184" t="s">
        <v>27</v>
      </c>
      <c r="C15" s="184"/>
      <c r="D15" s="184"/>
      <c r="E15" s="184"/>
      <c r="F15" s="184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</row>
  </sheetData>
  <mergeCells count="12">
    <mergeCell ref="A1:S6"/>
    <mergeCell ref="B8:F8"/>
    <mergeCell ref="G8:R8"/>
    <mergeCell ref="B12:F12"/>
    <mergeCell ref="B10:R10"/>
    <mergeCell ref="G12:R12"/>
    <mergeCell ref="B13:F13"/>
    <mergeCell ref="B14:F14"/>
    <mergeCell ref="B15:F15"/>
    <mergeCell ref="G13:R13"/>
    <mergeCell ref="G14:R14"/>
    <mergeCell ref="G15:R15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202B-35E2-4B11-A60E-C827FF431B41}">
  <dimension ref="A1:U130"/>
  <sheetViews>
    <sheetView showGridLines="0" tabSelected="1" zoomScale="55" zoomScaleNormal="55" workbookViewId="0">
      <pane ySplit="4" topLeftCell="A5" activePane="bottomLeft" state="frozen"/>
      <selection pane="bottomLeft" activeCell="B8" sqref="B8"/>
    </sheetView>
  </sheetViews>
  <sheetFormatPr defaultColWidth="8.7109375" defaultRowHeight="14.45" outlineLevelRow="2"/>
  <cols>
    <col min="1" max="1" width="10.42578125" style="37" customWidth="1"/>
    <col min="2" max="2" width="53.140625" style="45" customWidth="1"/>
    <col min="3" max="3" width="10.42578125" style="37" customWidth="1"/>
    <col min="4" max="4" width="9.5703125" style="37" customWidth="1"/>
    <col min="5" max="5" width="13" style="37" customWidth="1"/>
    <col min="6" max="6" width="12.5703125" style="55" customWidth="1"/>
    <col min="7" max="7" width="53" style="89" customWidth="1"/>
    <col min="8" max="8" width="7.42578125" style="46" customWidth="1"/>
    <col min="9" max="9" width="53" style="89" customWidth="1"/>
    <col min="10" max="10" width="7.42578125" style="46" customWidth="1"/>
    <col min="11" max="11" width="49.85546875" style="89" customWidth="1"/>
    <col min="12" max="12" width="6.5703125" style="46" customWidth="1"/>
    <col min="13" max="13" width="48" style="46" customWidth="1"/>
    <col min="14" max="14" width="13.5703125" style="46" customWidth="1"/>
    <col min="15" max="15" width="44.85546875" style="89" customWidth="1"/>
    <col min="16" max="16" width="8" style="46" customWidth="1"/>
    <col min="17" max="17" width="7.42578125" style="56" customWidth="1"/>
    <col min="19" max="19" width="11.140625" customWidth="1"/>
    <col min="20" max="20" width="9.5703125" style="38" customWidth="1"/>
    <col min="21" max="16384" width="8.7109375" style="38"/>
  </cols>
  <sheetData>
    <row r="1" spans="1:21" ht="14.45" customHeight="1">
      <c r="A1" s="55"/>
      <c r="B1" s="46"/>
      <c r="C1" s="46"/>
      <c r="D1" s="46"/>
      <c r="E1" s="33"/>
      <c r="F1" s="46"/>
      <c r="G1" s="46"/>
      <c r="I1" s="46"/>
      <c r="K1" s="46"/>
      <c r="O1" s="46"/>
    </row>
    <row r="2" spans="1:21" ht="45.6" customHeight="1">
      <c r="A2" s="55"/>
      <c r="B2" s="46"/>
      <c r="C2" s="46"/>
      <c r="D2" s="46"/>
      <c r="E2" s="33"/>
      <c r="F2" s="46"/>
      <c r="G2" s="46"/>
      <c r="I2" s="46"/>
      <c r="K2" s="46"/>
      <c r="O2" s="46"/>
    </row>
    <row r="3" spans="1:21" ht="30" customHeight="1">
      <c r="A3" s="55"/>
      <c r="B3" s="46"/>
      <c r="C3" s="46"/>
      <c r="D3" s="46"/>
      <c r="E3" s="33"/>
      <c r="F3" s="46"/>
      <c r="G3" s="46"/>
      <c r="I3" s="46"/>
      <c r="K3" s="46"/>
      <c r="O3" s="46"/>
    </row>
    <row r="4" spans="1:21" s="39" customFormat="1" ht="28.5" customHeight="1" thickBot="1">
      <c r="A4" s="106" t="s">
        <v>28</v>
      </c>
      <c r="B4" s="106" t="s">
        <v>29</v>
      </c>
      <c r="C4" s="107" t="s">
        <v>30</v>
      </c>
      <c r="D4" s="107" t="s">
        <v>31</v>
      </c>
      <c r="E4" s="108" t="s">
        <v>32</v>
      </c>
      <c r="F4" s="109" t="s">
        <v>33</v>
      </c>
      <c r="G4" s="110" t="s">
        <v>34</v>
      </c>
      <c r="H4" s="110" t="s">
        <v>35</v>
      </c>
      <c r="I4" s="111" t="s">
        <v>36</v>
      </c>
      <c r="J4" s="111" t="s">
        <v>35</v>
      </c>
      <c r="K4" s="112" t="s">
        <v>37</v>
      </c>
      <c r="L4" s="112" t="s">
        <v>35</v>
      </c>
      <c r="M4" s="113" t="s">
        <v>38</v>
      </c>
      <c r="N4" s="113" t="s">
        <v>35</v>
      </c>
      <c r="O4" s="114" t="s">
        <v>39</v>
      </c>
      <c r="P4" s="114" t="s">
        <v>35</v>
      </c>
      <c r="Q4" s="57"/>
      <c r="R4" s="2"/>
      <c r="S4" s="58"/>
    </row>
    <row r="5" spans="1:21" s="98" customFormat="1" ht="27.95" customHeight="1">
      <c r="A5" s="118">
        <v>1</v>
      </c>
      <c r="B5" s="120" t="s">
        <v>40</v>
      </c>
      <c r="C5" s="120"/>
      <c r="D5" s="120"/>
      <c r="E5" s="120"/>
      <c r="F5" s="120"/>
      <c r="G5" s="119"/>
      <c r="H5" s="120"/>
      <c r="I5" s="121"/>
      <c r="J5" s="122"/>
      <c r="K5" s="119"/>
      <c r="L5" s="119"/>
      <c r="M5" s="119"/>
      <c r="N5" s="119"/>
      <c r="O5" s="119"/>
      <c r="P5" s="123"/>
      <c r="Q5" s="95"/>
      <c r="R5" s="96"/>
      <c r="S5" s="97"/>
    </row>
    <row r="6" spans="1:21" ht="44.1" customHeight="1" outlineLevel="1">
      <c r="A6" s="124" t="s">
        <v>41</v>
      </c>
      <c r="B6" s="48" t="s">
        <v>42</v>
      </c>
      <c r="C6" s="47">
        <v>5</v>
      </c>
      <c r="D6" s="47">
        <v>1</v>
      </c>
      <c r="E6" s="34">
        <v>1</v>
      </c>
      <c r="F6" s="60" t="s">
        <v>43</v>
      </c>
      <c r="G6" s="61" t="s">
        <v>44</v>
      </c>
      <c r="H6" s="62">
        <v>5</v>
      </c>
      <c r="I6" s="63" t="s">
        <v>45</v>
      </c>
      <c r="J6" s="64">
        <v>4</v>
      </c>
      <c r="K6" s="65" t="s">
        <v>46</v>
      </c>
      <c r="L6" s="66">
        <v>3</v>
      </c>
      <c r="M6" s="67" t="s">
        <v>47</v>
      </c>
      <c r="N6" s="67">
        <v>2</v>
      </c>
      <c r="O6" s="68" t="s">
        <v>48</v>
      </c>
      <c r="P6" s="125">
        <v>1</v>
      </c>
      <c r="U6" s="40"/>
    </row>
    <row r="7" spans="1:21" ht="57.95" customHeight="1" outlineLevel="1">
      <c r="A7" s="124" t="s">
        <v>49</v>
      </c>
      <c r="B7" s="48" t="s">
        <v>50</v>
      </c>
      <c r="C7" s="47">
        <v>5</v>
      </c>
      <c r="D7" s="47">
        <v>1</v>
      </c>
      <c r="E7" s="34">
        <v>5</v>
      </c>
      <c r="F7" s="60" t="s">
        <v>43</v>
      </c>
      <c r="G7" s="61" t="s">
        <v>51</v>
      </c>
      <c r="H7" s="62">
        <v>5</v>
      </c>
      <c r="I7" s="63" t="s">
        <v>52</v>
      </c>
      <c r="J7" s="64">
        <v>4</v>
      </c>
      <c r="K7" s="70" t="s">
        <v>53</v>
      </c>
      <c r="L7" s="66">
        <v>3</v>
      </c>
      <c r="M7" s="67" t="s">
        <v>54</v>
      </c>
      <c r="N7" s="67">
        <v>2</v>
      </c>
      <c r="O7" s="68" t="s">
        <v>55</v>
      </c>
      <c r="P7" s="125">
        <v>1</v>
      </c>
    </row>
    <row r="8" spans="1:21" ht="60.6" customHeight="1" outlineLevel="1">
      <c r="A8" s="124" t="s">
        <v>56</v>
      </c>
      <c r="B8" s="49" t="s">
        <v>57</v>
      </c>
      <c r="C8" s="47">
        <v>5</v>
      </c>
      <c r="D8" s="47">
        <v>1</v>
      </c>
      <c r="E8" s="34">
        <v>2</v>
      </c>
      <c r="F8" s="60" t="s">
        <v>43</v>
      </c>
      <c r="G8" s="61" t="s">
        <v>58</v>
      </c>
      <c r="H8" s="62">
        <v>5</v>
      </c>
      <c r="I8" s="71">
        <v>1</v>
      </c>
      <c r="J8" s="64">
        <v>4</v>
      </c>
      <c r="K8" s="72" t="s">
        <v>59</v>
      </c>
      <c r="L8" s="66">
        <v>3</v>
      </c>
      <c r="M8" s="67" t="s">
        <v>60</v>
      </c>
      <c r="N8" s="67">
        <v>2</v>
      </c>
      <c r="O8" s="73">
        <v>0</v>
      </c>
      <c r="P8" s="125">
        <v>1</v>
      </c>
      <c r="Q8" s="74"/>
      <c r="U8" s="41"/>
    </row>
    <row r="9" spans="1:21" ht="60.95" customHeight="1" outlineLevel="1">
      <c r="A9" s="124" t="s">
        <v>61</v>
      </c>
      <c r="B9" s="49" t="s">
        <v>62</v>
      </c>
      <c r="C9" s="47">
        <v>5</v>
      </c>
      <c r="D9" s="47">
        <v>1</v>
      </c>
      <c r="E9" s="34">
        <v>5</v>
      </c>
      <c r="F9" s="60" t="s">
        <v>43</v>
      </c>
      <c r="G9" s="61" t="s">
        <v>58</v>
      </c>
      <c r="H9" s="62">
        <v>5</v>
      </c>
      <c r="I9" s="71">
        <v>1</v>
      </c>
      <c r="J9" s="64">
        <v>4</v>
      </c>
      <c r="K9" s="72" t="s">
        <v>59</v>
      </c>
      <c r="L9" s="66">
        <v>3</v>
      </c>
      <c r="M9" s="67" t="s">
        <v>60</v>
      </c>
      <c r="N9" s="67">
        <v>2</v>
      </c>
      <c r="O9" s="73">
        <v>0</v>
      </c>
      <c r="P9" s="125">
        <v>1</v>
      </c>
      <c r="Q9" s="74"/>
      <c r="U9" s="41"/>
    </row>
    <row r="10" spans="1:21" ht="79.5" customHeight="1" outlineLevel="1">
      <c r="A10" s="124" t="s">
        <v>63</v>
      </c>
      <c r="B10" s="48" t="s">
        <v>64</v>
      </c>
      <c r="C10" s="47">
        <v>5</v>
      </c>
      <c r="D10" s="47">
        <v>1</v>
      </c>
      <c r="E10" s="34">
        <v>1</v>
      </c>
      <c r="F10" s="60" t="s">
        <v>43</v>
      </c>
      <c r="G10" s="61" t="s">
        <v>65</v>
      </c>
      <c r="H10" s="62">
        <v>5</v>
      </c>
      <c r="I10" s="63" t="s">
        <v>66</v>
      </c>
      <c r="J10" s="64">
        <v>4</v>
      </c>
      <c r="K10" s="70" t="s">
        <v>67</v>
      </c>
      <c r="L10" s="66">
        <v>3</v>
      </c>
      <c r="M10" s="67" t="s">
        <v>68</v>
      </c>
      <c r="N10" s="67">
        <v>2</v>
      </c>
      <c r="O10" s="68" t="s">
        <v>69</v>
      </c>
      <c r="P10" s="125">
        <v>1</v>
      </c>
    </row>
    <row r="11" spans="1:21" ht="77.099999999999994" customHeight="1" outlineLevel="1">
      <c r="A11" s="124" t="s">
        <v>70</v>
      </c>
      <c r="B11" s="48" t="s">
        <v>71</v>
      </c>
      <c r="C11" s="47">
        <v>5</v>
      </c>
      <c r="D11" s="47">
        <v>1</v>
      </c>
      <c r="E11" s="34">
        <v>1</v>
      </c>
      <c r="F11" s="60" t="s">
        <v>43</v>
      </c>
      <c r="G11" s="61" t="s">
        <v>72</v>
      </c>
      <c r="H11" s="62">
        <v>5</v>
      </c>
      <c r="I11" s="63" t="s">
        <v>73</v>
      </c>
      <c r="J11" s="64">
        <v>4</v>
      </c>
      <c r="K11" s="70" t="s">
        <v>74</v>
      </c>
      <c r="L11" s="66">
        <v>3</v>
      </c>
      <c r="M11" s="67" t="s">
        <v>75</v>
      </c>
      <c r="N11" s="67">
        <v>2</v>
      </c>
      <c r="O11" s="68" t="s">
        <v>76</v>
      </c>
      <c r="P11" s="125">
        <v>1</v>
      </c>
    </row>
    <row r="12" spans="1:21" ht="72.95" customHeight="1" outlineLevel="1">
      <c r="A12" s="124" t="s">
        <v>77</v>
      </c>
      <c r="B12" s="48" t="s">
        <v>78</v>
      </c>
      <c r="C12" s="47">
        <v>5</v>
      </c>
      <c r="D12" s="47">
        <v>1</v>
      </c>
      <c r="E12" s="34">
        <v>5</v>
      </c>
      <c r="F12" s="60" t="s">
        <v>43</v>
      </c>
      <c r="G12" s="61" t="s">
        <v>72</v>
      </c>
      <c r="H12" s="62">
        <v>5</v>
      </c>
      <c r="I12" s="63" t="s">
        <v>73</v>
      </c>
      <c r="J12" s="64">
        <v>4</v>
      </c>
      <c r="K12" s="70" t="s">
        <v>74</v>
      </c>
      <c r="L12" s="66">
        <v>3</v>
      </c>
      <c r="M12" s="67" t="s">
        <v>75</v>
      </c>
      <c r="N12" s="67">
        <v>2</v>
      </c>
      <c r="O12" s="68" t="s">
        <v>76</v>
      </c>
      <c r="P12" s="125">
        <v>1</v>
      </c>
    </row>
    <row r="13" spans="1:21" s="94" customFormat="1" ht="27.95" customHeight="1" outlineLevel="1">
      <c r="A13" s="129">
        <v>1</v>
      </c>
      <c r="B13" s="130" t="s">
        <v>79</v>
      </c>
      <c r="C13" s="131">
        <f>SUM(C6:C12)</f>
        <v>35</v>
      </c>
      <c r="D13" s="131">
        <f>SUM(D6:D12)</f>
        <v>7</v>
      </c>
      <c r="E13" s="131">
        <f>SUM(E6:E12)</f>
        <v>20</v>
      </c>
      <c r="F13" s="132"/>
      <c r="G13" s="133"/>
      <c r="H13" s="134"/>
      <c r="I13" s="133"/>
      <c r="J13" s="134"/>
      <c r="K13" s="133"/>
      <c r="L13" s="134"/>
      <c r="M13" s="134"/>
      <c r="N13" s="134"/>
      <c r="O13" s="133"/>
      <c r="P13" s="135"/>
      <c r="Q13" s="92"/>
      <c r="R13" s="93"/>
      <c r="S13" s="93"/>
    </row>
    <row r="14" spans="1:21" s="128" customFormat="1" ht="11.45" customHeight="1" outlineLevel="1">
      <c r="A14" s="136"/>
      <c r="B14" s="137"/>
      <c r="C14" s="138"/>
      <c r="D14" s="138"/>
      <c r="E14" s="138"/>
      <c r="F14" s="136"/>
      <c r="G14" s="139"/>
      <c r="H14" s="140"/>
      <c r="I14" s="139"/>
      <c r="J14" s="140"/>
      <c r="K14" s="139"/>
      <c r="L14" s="140"/>
      <c r="M14" s="140"/>
      <c r="N14" s="140"/>
      <c r="O14" s="139"/>
      <c r="P14" s="140"/>
      <c r="Q14" s="92"/>
      <c r="R14" s="127"/>
      <c r="S14" s="127"/>
    </row>
    <row r="15" spans="1:21" s="101" customFormat="1" ht="27.95" customHeight="1">
      <c r="A15" s="115">
        <v>2</v>
      </c>
      <c r="B15" s="115" t="s">
        <v>80</v>
      </c>
      <c r="C15" s="115"/>
      <c r="D15" s="115"/>
      <c r="E15" s="115"/>
      <c r="F15" s="115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99"/>
      <c r="R15" s="100"/>
      <c r="S15" s="100"/>
    </row>
    <row r="16" spans="1:21" ht="72" customHeight="1" outlineLevel="2">
      <c r="A16" s="50" t="s">
        <v>81</v>
      </c>
      <c r="B16" s="51" t="s">
        <v>82</v>
      </c>
      <c r="C16" s="47">
        <v>5</v>
      </c>
      <c r="D16" s="47">
        <v>1</v>
      </c>
      <c r="E16" s="34">
        <v>1</v>
      </c>
      <c r="F16" s="60" t="s">
        <v>43</v>
      </c>
      <c r="G16" s="61" t="s">
        <v>83</v>
      </c>
      <c r="H16" s="62">
        <v>5</v>
      </c>
      <c r="I16" s="63" t="s">
        <v>84</v>
      </c>
      <c r="J16" s="64">
        <v>4</v>
      </c>
      <c r="K16" s="70" t="s">
        <v>85</v>
      </c>
      <c r="L16" s="66">
        <v>3</v>
      </c>
      <c r="M16" s="67" t="s">
        <v>86</v>
      </c>
      <c r="N16" s="67">
        <v>2</v>
      </c>
      <c r="O16" s="68" t="s">
        <v>87</v>
      </c>
      <c r="P16" s="69">
        <v>1</v>
      </c>
    </row>
    <row r="17" spans="1:19" ht="147" customHeight="1" outlineLevel="2">
      <c r="A17" s="50" t="s">
        <v>88</v>
      </c>
      <c r="B17" s="51" t="s">
        <v>89</v>
      </c>
      <c r="C17" s="47">
        <v>5</v>
      </c>
      <c r="D17" s="47">
        <v>1</v>
      </c>
      <c r="E17" s="34">
        <v>2</v>
      </c>
      <c r="F17" s="60" t="s">
        <v>43</v>
      </c>
      <c r="G17" s="61" t="s">
        <v>90</v>
      </c>
      <c r="H17" s="62">
        <v>5</v>
      </c>
      <c r="I17" s="63" t="s">
        <v>91</v>
      </c>
      <c r="J17" s="64">
        <v>4</v>
      </c>
      <c r="K17" s="70" t="s">
        <v>92</v>
      </c>
      <c r="L17" s="66">
        <v>3</v>
      </c>
      <c r="M17" s="67" t="s">
        <v>93</v>
      </c>
      <c r="N17" s="67">
        <v>2</v>
      </c>
      <c r="O17" s="68" t="s">
        <v>94</v>
      </c>
      <c r="P17" s="69">
        <v>1</v>
      </c>
    </row>
    <row r="18" spans="1:19" s="43" customFormat="1" ht="90.6" customHeight="1" outlineLevel="2">
      <c r="A18" s="50" t="s">
        <v>95</v>
      </c>
      <c r="B18" s="51" t="s">
        <v>96</v>
      </c>
      <c r="C18" s="47">
        <v>5</v>
      </c>
      <c r="D18" s="47">
        <v>1</v>
      </c>
      <c r="E18" s="35">
        <v>1</v>
      </c>
      <c r="F18" s="60" t="s">
        <v>43</v>
      </c>
      <c r="G18" s="61" t="s">
        <v>97</v>
      </c>
      <c r="H18" s="62">
        <v>5</v>
      </c>
      <c r="I18" s="63" t="s">
        <v>98</v>
      </c>
      <c r="J18" s="64">
        <v>4</v>
      </c>
      <c r="K18" s="65" t="s">
        <v>99</v>
      </c>
      <c r="L18" s="66">
        <v>3</v>
      </c>
      <c r="M18" s="76" t="s">
        <v>100</v>
      </c>
      <c r="N18" s="67">
        <v>2</v>
      </c>
      <c r="O18" s="68" t="s">
        <v>101</v>
      </c>
      <c r="P18" s="69">
        <v>1</v>
      </c>
      <c r="Q18" s="77"/>
      <c r="R18" s="78"/>
      <c r="S18" s="78"/>
    </row>
    <row r="19" spans="1:19" ht="72" customHeight="1" outlineLevel="2">
      <c r="A19" s="50" t="s">
        <v>102</v>
      </c>
      <c r="B19" s="51" t="s">
        <v>103</v>
      </c>
      <c r="C19" s="47">
        <v>5</v>
      </c>
      <c r="D19" s="47">
        <v>1</v>
      </c>
      <c r="E19" s="34">
        <v>1</v>
      </c>
      <c r="F19" s="60" t="s">
        <v>43</v>
      </c>
      <c r="G19" s="61" t="s">
        <v>104</v>
      </c>
      <c r="H19" s="62">
        <v>5</v>
      </c>
      <c r="I19" s="63" t="s">
        <v>105</v>
      </c>
      <c r="J19" s="64">
        <v>4</v>
      </c>
      <c r="K19" s="70" t="s">
        <v>106</v>
      </c>
      <c r="L19" s="66">
        <v>3</v>
      </c>
      <c r="M19" s="67" t="s">
        <v>107</v>
      </c>
      <c r="N19" s="67">
        <v>2</v>
      </c>
      <c r="O19" s="68" t="s">
        <v>108</v>
      </c>
      <c r="P19" s="69">
        <v>1</v>
      </c>
    </row>
    <row r="20" spans="1:19" ht="74.45" customHeight="1" outlineLevel="2">
      <c r="A20" s="50" t="s">
        <v>109</v>
      </c>
      <c r="B20" s="51" t="s">
        <v>110</v>
      </c>
      <c r="C20" s="47">
        <v>5</v>
      </c>
      <c r="D20" s="47">
        <v>1</v>
      </c>
      <c r="E20" s="34">
        <v>1</v>
      </c>
      <c r="F20" s="60"/>
      <c r="G20" s="61" t="s">
        <v>111</v>
      </c>
      <c r="H20" s="62">
        <v>5</v>
      </c>
      <c r="I20" s="63" t="s">
        <v>112</v>
      </c>
      <c r="J20" s="64"/>
      <c r="K20" s="70" t="s">
        <v>113</v>
      </c>
      <c r="L20" s="66"/>
      <c r="M20" s="67" t="s">
        <v>114</v>
      </c>
      <c r="N20" s="67"/>
      <c r="O20" s="68" t="s">
        <v>115</v>
      </c>
      <c r="P20" s="69"/>
    </row>
    <row r="21" spans="1:19" s="91" customFormat="1" ht="27.95" customHeight="1" outlineLevel="2">
      <c r="A21" s="134">
        <v>2</v>
      </c>
      <c r="B21" s="130" t="s">
        <v>116</v>
      </c>
      <c r="C21" s="126">
        <f>SUM(C16:C20)</f>
        <v>25</v>
      </c>
      <c r="D21" s="126">
        <f>SUM(D16:D20)</f>
        <v>5</v>
      </c>
      <c r="E21" s="126">
        <f>SUM(E16:E20)</f>
        <v>6</v>
      </c>
      <c r="F21" s="141"/>
      <c r="G21" s="142"/>
      <c r="H21" s="143"/>
      <c r="I21" s="142"/>
      <c r="J21" s="143"/>
      <c r="K21" s="142"/>
      <c r="L21" s="143"/>
      <c r="M21" s="143"/>
      <c r="N21" s="143"/>
      <c r="O21" s="142"/>
      <c r="P21" s="143"/>
      <c r="Q21" s="90"/>
      <c r="R21" s="29"/>
      <c r="S21" s="29"/>
    </row>
    <row r="22" spans="1:19" s="148" customFormat="1" ht="12" customHeight="1" outlineLevel="2">
      <c r="A22" s="140"/>
      <c r="B22" s="137"/>
      <c r="C22" s="144"/>
      <c r="D22" s="144"/>
      <c r="E22" s="140"/>
      <c r="F22" s="144"/>
      <c r="G22" s="145"/>
      <c r="H22" s="146"/>
      <c r="I22" s="145"/>
      <c r="J22" s="146"/>
      <c r="K22" s="145"/>
      <c r="L22" s="146"/>
      <c r="M22" s="146"/>
      <c r="N22" s="146"/>
      <c r="O22" s="145"/>
      <c r="P22" s="146"/>
      <c r="Q22" s="90"/>
      <c r="R22" s="147"/>
      <c r="S22" s="147"/>
    </row>
    <row r="23" spans="1:19" s="101" customFormat="1" ht="27.95" customHeight="1">
      <c r="A23" s="115">
        <v>3</v>
      </c>
      <c r="B23" s="115" t="s">
        <v>117</v>
      </c>
      <c r="C23" s="115"/>
      <c r="D23" s="115"/>
      <c r="E23" s="115"/>
      <c r="F23" s="115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95"/>
      <c r="R23" s="100"/>
      <c r="S23" s="100"/>
    </row>
    <row r="24" spans="1:19" s="42" customFormat="1" ht="59.45" customHeight="1" outlineLevel="2">
      <c r="A24" s="52" t="s">
        <v>118</v>
      </c>
      <c r="B24" s="49" t="s">
        <v>119</v>
      </c>
      <c r="C24" s="47">
        <v>5</v>
      </c>
      <c r="D24" s="47">
        <v>1</v>
      </c>
      <c r="E24" s="36">
        <v>1</v>
      </c>
      <c r="F24" s="60" t="s">
        <v>43</v>
      </c>
      <c r="G24" s="79" t="s">
        <v>120</v>
      </c>
      <c r="H24" s="62">
        <v>5</v>
      </c>
      <c r="I24" s="80" t="s">
        <v>121</v>
      </c>
      <c r="J24" s="64">
        <v>4</v>
      </c>
      <c r="K24" s="65" t="s">
        <v>122</v>
      </c>
      <c r="L24" s="66">
        <v>3</v>
      </c>
      <c r="M24" s="81" t="s">
        <v>123</v>
      </c>
      <c r="N24" s="67">
        <v>2</v>
      </c>
      <c r="O24" s="68" t="s">
        <v>124</v>
      </c>
      <c r="P24" s="69">
        <v>1</v>
      </c>
      <c r="Q24" s="59"/>
      <c r="R24" s="75"/>
      <c r="S24" s="75"/>
    </row>
    <row r="25" spans="1:19" s="39" customFormat="1" ht="69" customHeight="1" outlineLevel="2">
      <c r="A25" s="52" t="s">
        <v>125</v>
      </c>
      <c r="B25" s="48" t="s">
        <v>126</v>
      </c>
      <c r="C25" s="47">
        <v>5</v>
      </c>
      <c r="D25" s="47">
        <v>1</v>
      </c>
      <c r="E25" s="34">
        <v>1</v>
      </c>
      <c r="F25" s="60" t="s">
        <v>43</v>
      </c>
      <c r="G25" s="61" t="s">
        <v>127</v>
      </c>
      <c r="H25" s="62">
        <v>5</v>
      </c>
      <c r="I25" s="63" t="s">
        <v>128</v>
      </c>
      <c r="J25" s="64">
        <v>4</v>
      </c>
      <c r="K25" s="70" t="s">
        <v>129</v>
      </c>
      <c r="L25" s="66">
        <v>3</v>
      </c>
      <c r="M25" s="82" t="s">
        <v>130</v>
      </c>
      <c r="N25" s="67">
        <v>2</v>
      </c>
      <c r="O25" s="68" t="s">
        <v>131</v>
      </c>
      <c r="P25" s="69">
        <v>1</v>
      </c>
      <c r="Q25" s="56"/>
      <c r="R25" s="2"/>
      <c r="S25" s="2"/>
    </row>
    <row r="26" spans="1:19" s="39" customFormat="1" ht="67.7" customHeight="1" outlineLevel="2">
      <c r="A26" s="52" t="s">
        <v>132</v>
      </c>
      <c r="B26" s="48" t="s">
        <v>133</v>
      </c>
      <c r="C26" s="47">
        <v>5</v>
      </c>
      <c r="D26" s="47">
        <v>1</v>
      </c>
      <c r="E26" s="34">
        <v>2</v>
      </c>
      <c r="F26" s="60" t="s">
        <v>43</v>
      </c>
      <c r="G26" s="61" t="s">
        <v>134</v>
      </c>
      <c r="H26" s="62">
        <v>5</v>
      </c>
      <c r="I26" s="63" t="s">
        <v>135</v>
      </c>
      <c r="J26" s="64">
        <v>4</v>
      </c>
      <c r="K26" s="70" t="s">
        <v>136</v>
      </c>
      <c r="L26" s="66">
        <v>3</v>
      </c>
      <c r="M26" s="82" t="s">
        <v>137</v>
      </c>
      <c r="N26" s="67">
        <v>2</v>
      </c>
      <c r="O26" s="68" t="s">
        <v>138</v>
      </c>
      <c r="P26" s="69">
        <v>1</v>
      </c>
      <c r="Q26" s="56"/>
      <c r="R26" s="2"/>
      <c r="S26" s="2"/>
    </row>
    <row r="27" spans="1:19" s="39" customFormat="1" ht="91.7" customHeight="1" outlineLevel="2">
      <c r="A27" s="52" t="s">
        <v>139</v>
      </c>
      <c r="B27" s="48" t="s">
        <v>140</v>
      </c>
      <c r="C27" s="47">
        <v>5</v>
      </c>
      <c r="D27" s="47">
        <v>1</v>
      </c>
      <c r="E27" s="34">
        <v>1</v>
      </c>
      <c r="F27" s="60" t="s">
        <v>43</v>
      </c>
      <c r="G27" s="61" t="s">
        <v>141</v>
      </c>
      <c r="H27" s="62">
        <v>5</v>
      </c>
      <c r="I27" s="63" t="s">
        <v>142</v>
      </c>
      <c r="J27" s="64">
        <v>4</v>
      </c>
      <c r="K27" s="70" t="s">
        <v>143</v>
      </c>
      <c r="L27" s="66">
        <v>3</v>
      </c>
      <c r="M27" s="82" t="s">
        <v>144</v>
      </c>
      <c r="N27" s="67">
        <v>2</v>
      </c>
      <c r="O27" s="68" t="s">
        <v>145</v>
      </c>
      <c r="P27" s="69">
        <v>1</v>
      </c>
      <c r="Q27" s="56"/>
      <c r="R27" s="2"/>
      <c r="S27" s="2"/>
    </row>
    <row r="28" spans="1:19" s="39" customFormat="1" ht="62.45" customHeight="1" outlineLevel="2">
      <c r="A28" s="52" t="s">
        <v>146</v>
      </c>
      <c r="B28" s="49" t="s">
        <v>147</v>
      </c>
      <c r="C28" s="47">
        <v>5</v>
      </c>
      <c r="D28" s="47">
        <v>1</v>
      </c>
      <c r="E28" s="34">
        <v>1</v>
      </c>
      <c r="F28" s="60" t="s">
        <v>43</v>
      </c>
      <c r="G28" s="61" t="s">
        <v>148</v>
      </c>
      <c r="H28" s="62">
        <v>5</v>
      </c>
      <c r="I28" s="63" t="s">
        <v>149</v>
      </c>
      <c r="J28" s="64">
        <v>4</v>
      </c>
      <c r="K28" s="70" t="s">
        <v>150</v>
      </c>
      <c r="L28" s="66">
        <v>3</v>
      </c>
      <c r="M28" s="82" t="s">
        <v>151</v>
      </c>
      <c r="N28" s="67">
        <v>2</v>
      </c>
      <c r="O28" s="68" t="s">
        <v>152</v>
      </c>
      <c r="P28" s="69">
        <v>1</v>
      </c>
      <c r="Q28" s="56"/>
      <c r="R28" s="2"/>
      <c r="S28" s="2"/>
    </row>
    <row r="29" spans="1:19" s="44" customFormat="1" ht="64.7" customHeight="1" outlineLevel="2">
      <c r="A29" s="50" t="s">
        <v>153</v>
      </c>
      <c r="B29" s="51" t="s">
        <v>154</v>
      </c>
      <c r="C29" s="47">
        <v>5</v>
      </c>
      <c r="D29" s="47">
        <v>1</v>
      </c>
      <c r="E29" s="35">
        <v>1</v>
      </c>
      <c r="F29" s="83" t="s">
        <v>43</v>
      </c>
      <c r="G29" s="79" t="s">
        <v>155</v>
      </c>
      <c r="H29" s="62">
        <v>5</v>
      </c>
      <c r="I29" s="80" t="s">
        <v>156</v>
      </c>
      <c r="J29" s="84">
        <v>4</v>
      </c>
      <c r="K29" s="65" t="s">
        <v>157</v>
      </c>
      <c r="L29" s="72">
        <v>3</v>
      </c>
      <c r="M29" s="81" t="s">
        <v>158</v>
      </c>
      <c r="N29" s="76">
        <v>2</v>
      </c>
      <c r="O29" s="68" t="s">
        <v>159</v>
      </c>
      <c r="P29" s="68">
        <v>1</v>
      </c>
      <c r="Q29" s="77"/>
      <c r="R29" s="85"/>
      <c r="S29" s="85"/>
    </row>
    <row r="30" spans="1:19" s="159" customFormat="1" ht="27.95" customHeight="1" outlineLevel="2">
      <c r="A30" s="134">
        <v>3</v>
      </c>
      <c r="B30" s="130" t="s">
        <v>160</v>
      </c>
      <c r="C30" s="131">
        <f>SUM(C24:C29)</f>
        <v>30</v>
      </c>
      <c r="D30" s="131">
        <f t="shared" ref="D30" si="0">SUM(D24:D29)</f>
        <v>6</v>
      </c>
      <c r="E30" s="131">
        <f>SUM(E24:E29)</f>
        <v>7</v>
      </c>
      <c r="F30" s="132"/>
      <c r="G30" s="133"/>
      <c r="H30" s="134"/>
      <c r="I30" s="133"/>
      <c r="J30" s="134"/>
      <c r="K30" s="133"/>
      <c r="L30" s="134"/>
      <c r="M30" s="130"/>
      <c r="N30" s="134"/>
      <c r="O30" s="133"/>
      <c r="P30" s="133"/>
      <c r="Q30" s="92"/>
      <c r="R30" s="158"/>
      <c r="S30" s="158"/>
    </row>
    <row r="31" spans="1:19" s="157" customFormat="1" ht="11.45" customHeight="1" outlineLevel="2">
      <c r="A31" s="149"/>
      <c r="B31" s="150"/>
      <c r="C31" s="151"/>
      <c r="D31" s="151"/>
      <c r="E31" s="152"/>
      <c r="F31" s="153"/>
      <c r="G31" s="154"/>
      <c r="H31" s="149"/>
      <c r="I31" s="154"/>
      <c r="J31" s="149"/>
      <c r="K31" s="154"/>
      <c r="L31" s="149"/>
      <c r="M31" s="150"/>
      <c r="N31" s="149"/>
      <c r="O31" s="155"/>
      <c r="P31" s="155"/>
      <c r="Q31" s="77"/>
      <c r="R31" s="156"/>
      <c r="S31" s="156"/>
    </row>
    <row r="32" spans="1:19" s="101" customFormat="1" ht="27.95" customHeight="1">
      <c r="A32" s="115">
        <v>4</v>
      </c>
      <c r="B32" s="116" t="s">
        <v>161</v>
      </c>
      <c r="C32" s="115"/>
      <c r="D32" s="115"/>
      <c r="E32" s="115"/>
      <c r="F32" s="115"/>
      <c r="G32" s="116"/>
      <c r="H32" s="117"/>
      <c r="I32" s="116"/>
      <c r="J32" s="117"/>
      <c r="K32" s="116"/>
      <c r="L32" s="117"/>
      <c r="M32" s="116"/>
      <c r="N32" s="117"/>
      <c r="O32" s="116"/>
      <c r="P32" s="117"/>
      <c r="Q32" s="95"/>
      <c r="R32" s="100"/>
      <c r="S32" s="100"/>
    </row>
    <row r="33" spans="1:19" ht="74.45" customHeight="1" outlineLevel="2">
      <c r="A33" s="52" t="s">
        <v>162</v>
      </c>
      <c r="B33" s="48" t="s">
        <v>163</v>
      </c>
      <c r="C33" s="47">
        <v>5</v>
      </c>
      <c r="D33" s="47">
        <v>1</v>
      </c>
      <c r="E33" s="34">
        <v>4</v>
      </c>
      <c r="F33" s="60" t="s">
        <v>43</v>
      </c>
      <c r="G33" s="61" t="s">
        <v>164</v>
      </c>
      <c r="H33" s="62">
        <v>5</v>
      </c>
      <c r="I33" s="63" t="s">
        <v>165</v>
      </c>
      <c r="J33" s="64">
        <v>4</v>
      </c>
      <c r="K33" s="70" t="s">
        <v>166</v>
      </c>
      <c r="L33" s="66">
        <v>3</v>
      </c>
      <c r="M33" s="82" t="s">
        <v>167</v>
      </c>
      <c r="N33" s="67">
        <v>2</v>
      </c>
      <c r="O33" s="68" t="s">
        <v>168</v>
      </c>
      <c r="P33" s="69">
        <v>1</v>
      </c>
    </row>
    <row r="34" spans="1:19" ht="82.35" customHeight="1" outlineLevel="2">
      <c r="A34" s="52" t="s">
        <v>169</v>
      </c>
      <c r="B34" s="48" t="s">
        <v>170</v>
      </c>
      <c r="C34" s="47">
        <v>5</v>
      </c>
      <c r="D34" s="47">
        <v>1</v>
      </c>
      <c r="E34" s="34">
        <v>3</v>
      </c>
      <c r="F34" s="60" t="s">
        <v>43</v>
      </c>
      <c r="G34" s="61" t="s">
        <v>164</v>
      </c>
      <c r="H34" s="62">
        <v>5</v>
      </c>
      <c r="I34" s="63" t="s">
        <v>165</v>
      </c>
      <c r="J34" s="64">
        <v>4</v>
      </c>
      <c r="K34" s="70" t="s">
        <v>166</v>
      </c>
      <c r="L34" s="66">
        <v>3</v>
      </c>
      <c r="M34" s="82" t="s">
        <v>167</v>
      </c>
      <c r="N34" s="67">
        <v>2</v>
      </c>
      <c r="O34" s="68" t="s">
        <v>168</v>
      </c>
      <c r="P34" s="69">
        <v>1</v>
      </c>
    </row>
    <row r="35" spans="1:19" s="39" customFormat="1" ht="99.6" customHeight="1" outlineLevel="2">
      <c r="A35" s="52" t="s">
        <v>171</v>
      </c>
      <c r="B35" s="53" t="s">
        <v>172</v>
      </c>
      <c r="C35" s="47">
        <v>5</v>
      </c>
      <c r="D35" s="47">
        <v>1</v>
      </c>
      <c r="E35" s="34">
        <v>3</v>
      </c>
      <c r="F35" s="60" t="s">
        <v>43</v>
      </c>
      <c r="G35" s="61" t="s">
        <v>173</v>
      </c>
      <c r="H35" s="62">
        <v>5</v>
      </c>
      <c r="I35" s="63" t="s">
        <v>174</v>
      </c>
      <c r="J35" s="64">
        <v>4</v>
      </c>
      <c r="K35" s="70" t="s">
        <v>175</v>
      </c>
      <c r="L35" s="66">
        <v>3</v>
      </c>
      <c r="M35" s="67" t="s">
        <v>176</v>
      </c>
      <c r="N35" s="67">
        <v>2</v>
      </c>
      <c r="O35" s="68" t="s">
        <v>177</v>
      </c>
      <c r="P35" s="69">
        <v>1</v>
      </c>
      <c r="Q35" s="56"/>
      <c r="R35" s="2"/>
      <c r="S35" s="2"/>
    </row>
    <row r="36" spans="1:19" s="39" customFormat="1" ht="89.45" customHeight="1" outlineLevel="2">
      <c r="A36" s="52" t="s">
        <v>178</v>
      </c>
      <c r="B36" s="51" t="s">
        <v>179</v>
      </c>
      <c r="C36" s="47">
        <v>5</v>
      </c>
      <c r="D36" s="47">
        <v>1</v>
      </c>
      <c r="E36" s="34">
        <v>1</v>
      </c>
      <c r="F36" s="60" t="s">
        <v>43</v>
      </c>
      <c r="G36" s="61" t="s">
        <v>180</v>
      </c>
      <c r="H36" s="62">
        <v>5</v>
      </c>
      <c r="I36" s="63" t="s">
        <v>181</v>
      </c>
      <c r="J36" s="64">
        <v>4</v>
      </c>
      <c r="K36" s="70" t="s">
        <v>182</v>
      </c>
      <c r="L36" s="66">
        <v>3</v>
      </c>
      <c r="M36" s="67" t="s">
        <v>183</v>
      </c>
      <c r="N36" s="67">
        <v>2</v>
      </c>
      <c r="O36" s="68" t="s">
        <v>184</v>
      </c>
      <c r="P36" s="69">
        <v>1</v>
      </c>
      <c r="Q36" s="56"/>
      <c r="R36" s="2"/>
      <c r="S36" s="2"/>
    </row>
    <row r="37" spans="1:19" s="159" customFormat="1" ht="27.95" customHeight="1" outlineLevel="2">
      <c r="A37" s="134">
        <v>4</v>
      </c>
      <c r="B37" s="130" t="s">
        <v>185</v>
      </c>
      <c r="C37" s="132">
        <f>SUM(C33:C36)</f>
        <v>20</v>
      </c>
      <c r="D37" s="132">
        <f t="shared" ref="D37:E37" si="1">SUM(D33:D36)</f>
        <v>4</v>
      </c>
      <c r="E37" s="132">
        <f t="shared" si="1"/>
        <v>11</v>
      </c>
      <c r="F37" s="132"/>
      <c r="G37" s="133"/>
      <c r="H37" s="134"/>
      <c r="I37" s="133"/>
      <c r="J37" s="134"/>
      <c r="K37" s="133"/>
      <c r="L37" s="134"/>
      <c r="M37" s="134"/>
      <c r="N37" s="134"/>
      <c r="O37" s="133"/>
      <c r="P37" s="134"/>
      <c r="Q37" s="92"/>
      <c r="R37" s="158"/>
      <c r="S37" s="158"/>
    </row>
    <row r="38" spans="1:19" s="39" customFormat="1" ht="11.45" customHeight="1" outlineLevel="2">
      <c r="A38" s="160"/>
      <c r="B38" s="150"/>
      <c r="C38" s="151"/>
      <c r="D38" s="151"/>
      <c r="E38" s="161"/>
      <c r="F38" s="151"/>
      <c r="G38" s="162"/>
      <c r="H38" s="149"/>
      <c r="I38" s="162"/>
      <c r="J38" s="160"/>
      <c r="K38" s="162"/>
      <c r="L38" s="160"/>
      <c r="M38" s="160"/>
      <c r="N38" s="160"/>
      <c r="O38" s="155"/>
      <c r="P38" s="163"/>
      <c r="Q38" s="56"/>
      <c r="R38" s="2"/>
      <c r="S38" s="2"/>
    </row>
    <row r="39" spans="1:19" s="101" customFormat="1" ht="27.95" customHeight="1">
      <c r="A39" s="115">
        <v>5</v>
      </c>
      <c r="B39" s="116" t="s">
        <v>186</v>
      </c>
      <c r="C39" s="115"/>
      <c r="D39" s="115"/>
      <c r="E39" s="115"/>
      <c r="F39" s="115"/>
      <c r="G39" s="116"/>
      <c r="H39" s="117"/>
      <c r="I39" s="116"/>
      <c r="J39" s="117"/>
      <c r="K39" s="116"/>
      <c r="L39" s="117"/>
      <c r="M39" s="116"/>
      <c r="N39" s="117"/>
      <c r="O39" s="116"/>
      <c r="P39" s="117"/>
      <c r="Q39" s="102"/>
      <c r="R39" s="100"/>
      <c r="S39" s="100"/>
    </row>
    <row r="40" spans="1:19" s="42" customFormat="1" ht="72.599999999999994" outlineLevel="2">
      <c r="A40" s="50" t="s">
        <v>187</v>
      </c>
      <c r="B40" s="51" t="s">
        <v>188</v>
      </c>
      <c r="C40" s="47">
        <v>5</v>
      </c>
      <c r="D40" s="47">
        <v>1</v>
      </c>
      <c r="E40" s="35">
        <v>1</v>
      </c>
      <c r="F40" s="60" t="s">
        <v>43</v>
      </c>
      <c r="G40" s="79" t="s">
        <v>189</v>
      </c>
      <c r="H40" s="62">
        <v>5</v>
      </c>
      <c r="I40" s="80" t="s">
        <v>190</v>
      </c>
      <c r="J40" s="64">
        <v>4</v>
      </c>
      <c r="K40" s="65" t="s">
        <v>191</v>
      </c>
      <c r="L40" s="66">
        <v>3</v>
      </c>
      <c r="M40" s="67" t="s">
        <v>192</v>
      </c>
      <c r="N40" s="67">
        <v>2</v>
      </c>
      <c r="O40" s="68" t="s">
        <v>193</v>
      </c>
      <c r="P40" s="69">
        <v>1</v>
      </c>
      <c r="Q40" s="86"/>
      <c r="R40" s="75"/>
      <c r="S40" s="75"/>
    </row>
    <row r="41" spans="1:19" ht="72.599999999999994" outlineLevel="2">
      <c r="A41" s="50" t="s">
        <v>194</v>
      </c>
      <c r="B41" s="51" t="s">
        <v>195</v>
      </c>
      <c r="C41" s="47">
        <v>5</v>
      </c>
      <c r="D41" s="47">
        <v>1</v>
      </c>
      <c r="E41" s="35">
        <v>1</v>
      </c>
      <c r="F41" s="60" t="s">
        <v>43</v>
      </c>
      <c r="G41" s="79" t="s">
        <v>196</v>
      </c>
      <c r="H41" s="62">
        <v>5</v>
      </c>
      <c r="I41" s="80" t="s">
        <v>197</v>
      </c>
      <c r="J41" s="64">
        <v>4</v>
      </c>
      <c r="K41" s="65" t="s">
        <v>198</v>
      </c>
      <c r="L41" s="66">
        <v>3</v>
      </c>
      <c r="M41" s="67" t="s">
        <v>199</v>
      </c>
      <c r="N41" s="67">
        <v>2</v>
      </c>
      <c r="O41" s="87" t="s">
        <v>200</v>
      </c>
      <c r="P41" s="69">
        <v>1</v>
      </c>
    </row>
    <row r="42" spans="1:19" ht="101.1" customHeight="1" outlineLevel="2">
      <c r="A42" s="50" t="s">
        <v>201</v>
      </c>
      <c r="B42" s="51" t="s">
        <v>202</v>
      </c>
      <c r="C42" s="47">
        <v>5</v>
      </c>
      <c r="D42" s="47">
        <v>1</v>
      </c>
      <c r="E42" s="35">
        <v>1</v>
      </c>
      <c r="F42" s="60" t="s">
        <v>43</v>
      </c>
      <c r="G42" s="79" t="s">
        <v>203</v>
      </c>
      <c r="H42" s="62">
        <v>5</v>
      </c>
      <c r="I42" s="80" t="s">
        <v>204</v>
      </c>
      <c r="J42" s="64">
        <v>4</v>
      </c>
      <c r="K42" s="70" t="s">
        <v>205</v>
      </c>
      <c r="L42" s="66">
        <v>3</v>
      </c>
      <c r="M42" s="88" t="s">
        <v>206</v>
      </c>
      <c r="N42" s="67">
        <v>2</v>
      </c>
      <c r="O42" s="68" t="s">
        <v>207</v>
      </c>
      <c r="P42" s="69">
        <v>1</v>
      </c>
    </row>
    <row r="43" spans="1:19" ht="73.5" customHeight="1" outlineLevel="2">
      <c r="A43" s="50" t="s">
        <v>208</v>
      </c>
      <c r="B43" s="51" t="s">
        <v>209</v>
      </c>
      <c r="C43" s="47">
        <v>5</v>
      </c>
      <c r="D43" s="47">
        <v>1</v>
      </c>
      <c r="E43" s="35">
        <v>1</v>
      </c>
      <c r="F43" s="60" t="s">
        <v>43</v>
      </c>
      <c r="G43" s="79" t="s">
        <v>210</v>
      </c>
      <c r="H43" s="62">
        <v>5</v>
      </c>
      <c r="I43" s="80" t="s">
        <v>211</v>
      </c>
      <c r="J43" s="64">
        <v>4</v>
      </c>
      <c r="K43" s="70" t="s">
        <v>212</v>
      </c>
      <c r="L43" s="66">
        <v>3</v>
      </c>
      <c r="M43" s="88" t="s">
        <v>213</v>
      </c>
      <c r="N43" s="67">
        <v>2</v>
      </c>
      <c r="O43" s="68" t="s">
        <v>214</v>
      </c>
      <c r="P43" s="69">
        <v>1</v>
      </c>
    </row>
    <row r="44" spans="1:19" ht="49.5" customHeight="1" outlineLevel="2">
      <c r="A44" s="50" t="s">
        <v>215</v>
      </c>
      <c r="B44" s="51" t="s">
        <v>216</v>
      </c>
      <c r="C44" s="47">
        <v>5</v>
      </c>
      <c r="D44" s="47">
        <v>1</v>
      </c>
      <c r="E44" s="35">
        <v>1</v>
      </c>
      <c r="F44" s="60" t="s">
        <v>43</v>
      </c>
      <c r="G44" s="79" t="s">
        <v>217</v>
      </c>
      <c r="H44" s="62">
        <v>5</v>
      </c>
      <c r="I44" s="80" t="s">
        <v>218</v>
      </c>
      <c r="J44" s="64">
        <v>4</v>
      </c>
      <c r="K44" s="70" t="s">
        <v>219</v>
      </c>
      <c r="L44" s="66">
        <v>3</v>
      </c>
      <c r="M44" s="67" t="s">
        <v>220</v>
      </c>
      <c r="N44" s="67">
        <v>2</v>
      </c>
      <c r="O44" s="68" t="s">
        <v>221</v>
      </c>
      <c r="P44" s="69">
        <v>1</v>
      </c>
    </row>
    <row r="45" spans="1:19" ht="75.599999999999994" customHeight="1" outlineLevel="2">
      <c r="A45" s="50" t="s">
        <v>222</v>
      </c>
      <c r="B45" s="51" t="s">
        <v>223</v>
      </c>
      <c r="C45" s="47">
        <v>5</v>
      </c>
      <c r="D45" s="47">
        <v>1</v>
      </c>
      <c r="E45" s="35">
        <v>1</v>
      </c>
      <c r="F45" s="60" t="s">
        <v>43</v>
      </c>
      <c r="G45" s="79" t="s">
        <v>224</v>
      </c>
      <c r="H45" s="62">
        <v>5</v>
      </c>
      <c r="I45" s="80" t="s">
        <v>225</v>
      </c>
      <c r="J45" s="64">
        <v>4</v>
      </c>
      <c r="K45" s="70" t="s">
        <v>226</v>
      </c>
      <c r="L45" s="66">
        <v>3</v>
      </c>
      <c r="M45" s="76" t="s">
        <v>227</v>
      </c>
      <c r="N45" s="67">
        <v>2</v>
      </c>
      <c r="O45" s="68" t="s">
        <v>228</v>
      </c>
      <c r="P45" s="69">
        <v>1</v>
      </c>
    </row>
    <row r="46" spans="1:19" ht="78" customHeight="1" outlineLevel="2">
      <c r="A46" s="50" t="s">
        <v>229</v>
      </c>
      <c r="B46" s="51" t="s">
        <v>230</v>
      </c>
      <c r="C46" s="47">
        <v>5</v>
      </c>
      <c r="D46" s="47">
        <v>1</v>
      </c>
      <c r="E46" s="35">
        <v>1</v>
      </c>
      <c r="F46" s="60" t="s">
        <v>43</v>
      </c>
      <c r="G46" s="79" t="s">
        <v>224</v>
      </c>
      <c r="H46" s="62">
        <v>5</v>
      </c>
      <c r="I46" s="80" t="s">
        <v>225</v>
      </c>
      <c r="J46" s="64">
        <v>4</v>
      </c>
      <c r="K46" s="70" t="s">
        <v>226</v>
      </c>
      <c r="L46" s="66">
        <v>3</v>
      </c>
      <c r="M46" s="76" t="s">
        <v>227</v>
      </c>
      <c r="N46" s="67">
        <v>2</v>
      </c>
      <c r="O46" s="68" t="s">
        <v>228</v>
      </c>
      <c r="P46" s="69">
        <v>1</v>
      </c>
    </row>
    <row r="47" spans="1:19" ht="152.44999999999999" customHeight="1" outlineLevel="2">
      <c r="A47" s="50" t="s">
        <v>231</v>
      </c>
      <c r="B47" s="51" t="s">
        <v>232</v>
      </c>
      <c r="C47" s="47">
        <v>5</v>
      </c>
      <c r="D47" s="47">
        <v>1</v>
      </c>
      <c r="E47" s="35">
        <v>1</v>
      </c>
      <c r="F47" s="60" t="s">
        <v>43</v>
      </c>
      <c r="G47" s="79" t="s">
        <v>233</v>
      </c>
      <c r="H47" s="62">
        <v>5</v>
      </c>
      <c r="I47" s="80" t="s">
        <v>234</v>
      </c>
      <c r="J47" s="64">
        <v>4</v>
      </c>
      <c r="K47" s="70" t="s">
        <v>235</v>
      </c>
      <c r="L47" s="66">
        <v>3</v>
      </c>
      <c r="M47" s="76" t="s">
        <v>236</v>
      </c>
      <c r="N47" s="67">
        <v>2</v>
      </c>
      <c r="O47" s="68" t="s">
        <v>237</v>
      </c>
      <c r="P47" s="69">
        <v>1</v>
      </c>
    </row>
    <row r="48" spans="1:19" s="94" customFormat="1" ht="27.95" customHeight="1" outlineLevel="2">
      <c r="A48" s="134">
        <v>5</v>
      </c>
      <c r="B48" s="130" t="s">
        <v>238</v>
      </c>
      <c r="C48" s="132">
        <f>SUM(C40:C47)</f>
        <v>40</v>
      </c>
      <c r="D48" s="132">
        <f t="shared" ref="D48:E48" si="2">SUM(D40:D47)</f>
        <v>8</v>
      </c>
      <c r="E48" s="132">
        <f t="shared" si="2"/>
        <v>8</v>
      </c>
      <c r="F48" s="132"/>
      <c r="G48" s="133"/>
      <c r="H48" s="134"/>
      <c r="I48" s="133"/>
      <c r="J48" s="134"/>
      <c r="K48" s="133"/>
      <c r="L48" s="134"/>
      <c r="M48" s="134"/>
      <c r="N48" s="134"/>
      <c r="O48" s="133"/>
      <c r="P48" s="134"/>
      <c r="Q48" s="92"/>
      <c r="R48" s="93"/>
      <c r="S48" s="93"/>
    </row>
    <row r="49" spans="1:19" ht="32.450000000000003" customHeight="1" outlineLevel="2">
      <c r="A49" s="146"/>
      <c r="B49" s="168"/>
      <c r="C49" s="144"/>
      <c r="D49" s="144"/>
      <c r="E49" s="169"/>
      <c r="F49" s="144"/>
      <c r="G49" s="145"/>
      <c r="H49" s="146"/>
      <c r="I49" s="145"/>
      <c r="J49" s="146"/>
      <c r="K49" s="145"/>
      <c r="L49" s="146"/>
      <c r="M49" s="146"/>
      <c r="N49" s="146"/>
      <c r="O49" s="145"/>
      <c r="P49" s="146"/>
    </row>
    <row r="50" spans="1:19" s="105" customFormat="1" ht="27.95" customHeight="1">
      <c r="A50" s="164"/>
      <c r="B50" s="165" t="s">
        <v>239</v>
      </c>
      <c r="C50" s="166">
        <f>C13+C21+C30+C37+C48</f>
        <v>150</v>
      </c>
      <c r="D50" s="166">
        <f>D13+D21+D30+D37+D48</f>
        <v>30</v>
      </c>
      <c r="E50" s="166">
        <f>E13+E21+E30+E37+E48</f>
        <v>52</v>
      </c>
      <c r="F50" s="166"/>
      <c r="G50" s="167"/>
      <c r="H50" s="164"/>
      <c r="I50" s="167"/>
      <c r="J50" s="164"/>
      <c r="K50" s="167"/>
      <c r="L50" s="164"/>
      <c r="M50" s="164"/>
      <c r="N50" s="164"/>
      <c r="O50" s="167"/>
      <c r="P50" s="164"/>
      <c r="Q50" s="103"/>
      <c r="R50" s="104"/>
      <c r="S50" s="104"/>
    </row>
    <row r="51" spans="1:19">
      <c r="A51" s="55"/>
      <c r="B51" s="54"/>
      <c r="C51" s="55"/>
      <c r="D51" s="55"/>
    </row>
    <row r="52" spans="1:19">
      <c r="A52" s="55"/>
      <c r="B52" s="54"/>
      <c r="C52" s="55"/>
      <c r="D52" s="55"/>
    </row>
    <row r="53" spans="1:19">
      <c r="A53" s="55"/>
      <c r="B53" s="54"/>
      <c r="C53" s="55"/>
      <c r="D53" s="55"/>
    </row>
    <row r="54" spans="1:19">
      <c r="A54" s="55"/>
      <c r="B54" s="54"/>
      <c r="C54" s="55"/>
      <c r="D54" s="55"/>
    </row>
    <row r="55" spans="1:19">
      <c r="A55" s="55"/>
      <c r="B55" s="54"/>
      <c r="C55" s="55"/>
      <c r="D55" s="55"/>
    </row>
    <row r="56" spans="1:19">
      <c r="A56" s="55"/>
      <c r="B56" s="54"/>
      <c r="C56" s="55"/>
      <c r="D56" s="55"/>
    </row>
    <row r="57" spans="1:19">
      <c r="A57" s="55"/>
      <c r="B57" s="54"/>
      <c r="C57" s="55"/>
      <c r="D57" s="55"/>
    </row>
    <row r="58" spans="1:19">
      <c r="A58" s="55"/>
      <c r="B58" s="54"/>
      <c r="C58" s="55"/>
      <c r="D58" s="55"/>
    </row>
    <row r="59" spans="1:19">
      <c r="A59" s="55"/>
      <c r="B59" s="54"/>
      <c r="C59" s="55"/>
      <c r="D59" s="55"/>
    </row>
    <row r="60" spans="1:19">
      <c r="A60" s="55"/>
      <c r="B60" s="54"/>
      <c r="C60" s="55"/>
      <c r="D60" s="55"/>
    </row>
    <row r="61" spans="1:19">
      <c r="A61" s="55"/>
      <c r="B61" s="54"/>
      <c r="C61" s="55"/>
      <c r="D61" s="55"/>
    </row>
    <row r="62" spans="1:19">
      <c r="A62" s="55"/>
      <c r="B62" s="54"/>
      <c r="C62" s="55"/>
      <c r="D62" s="55"/>
    </row>
    <row r="63" spans="1:19">
      <c r="A63" s="55"/>
      <c r="B63" s="54"/>
      <c r="C63" s="55"/>
      <c r="D63" s="55"/>
    </row>
    <row r="64" spans="1:19">
      <c r="A64" s="55"/>
      <c r="B64" s="54"/>
      <c r="C64" s="55"/>
      <c r="D64" s="55"/>
    </row>
    <row r="65" spans="1:4">
      <c r="A65" s="55"/>
      <c r="B65" s="54"/>
      <c r="C65" s="55"/>
      <c r="D65" s="55"/>
    </row>
    <row r="66" spans="1:4">
      <c r="A66" s="55"/>
      <c r="B66" s="54"/>
      <c r="C66" s="55"/>
      <c r="D66" s="55"/>
    </row>
    <row r="67" spans="1:4">
      <c r="A67" s="55"/>
      <c r="B67" s="54"/>
      <c r="C67" s="55"/>
      <c r="D67" s="55"/>
    </row>
    <row r="68" spans="1:4">
      <c r="A68" s="55"/>
      <c r="B68" s="54"/>
      <c r="C68" s="55"/>
      <c r="D68" s="55"/>
    </row>
    <row r="69" spans="1:4">
      <c r="A69" s="55"/>
      <c r="B69" s="54"/>
      <c r="C69" s="55"/>
      <c r="D69" s="55"/>
    </row>
    <row r="70" spans="1:4">
      <c r="A70" s="55"/>
      <c r="B70" s="54"/>
      <c r="C70" s="55"/>
      <c r="D70" s="55"/>
    </row>
    <row r="71" spans="1:4">
      <c r="A71" s="55"/>
      <c r="B71" s="54"/>
      <c r="C71" s="55"/>
      <c r="D71" s="55"/>
    </row>
    <row r="72" spans="1:4">
      <c r="A72" s="55"/>
      <c r="B72" s="54"/>
      <c r="C72" s="55"/>
      <c r="D72" s="55"/>
    </row>
    <row r="73" spans="1:4">
      <c r="A73" s="55"/>
      <c r="B73" s="54"/>
      <c r="C73" s="55"/>
      <c r="D73" s="55"/>
    </row>
    <row r="74" spans="1:4">
      <c r="A74" s="55"/>
      <c r="B74" s="54"/>
      <c r="C74" s="55"/>
      <c r="D74" s="55"/>
    </row>
    <row r="75" spans="1:4">
      <c r="A75" s="55"/>
      <c r="B75" s="54"/>
      <c r="C75" s="55"/>
      <c r="D75" s="55"/>
    </row>
    <row r="76" spans="1:4">
      <c r="A76" s="55"/>
      <c r="B76" s="54"/>
      <c r="C76" s="55"/>
      <c r="D76" s="55"/>
    </row>
    <row r="77" spans="1:4">
      <c r="A77" s="55"/>
      <c r="B77" s="54"/>
      <c r="C77" s="55"/>
      <c r="D77" s="55"/>
    </row>
    <row r="78" spans="1:4">
      <c r="A78" s="55"/>
      <c r="B78" s="54"/>
      <c r="C78" s="55"/>
      <c r="D78" s="55"/>
    </row>
    <row r="79" spans="1:4">
      <c r="A79" s="55"/>
      <c r="B79" s="54"/>
      <c r="C79" s="55"/>
      <c r="D79" s="55"/>
    </row>
    <row r="80" spans="1:4">
      <c r="A80" s="55"/>
      <c r="B80" s="54"/>
      <c r="C80" s="55"/>
      <c r="D80" s="55"/>
    </row>
    <row r="81" spans="1:4">
      <c r="A81" s="55"/>
      <c r="B81" s="54"/>
      <c r="C81" s="55"/>
      <c r="D81" s="55"/>
    </row>
    <row r="82" spans="1:4">
      <c r="A82" s="55"/>
      <c r="B82" s="54"/>
      <c r="C82" s="55"/>
      <c r="D82" s="55"/>
    </row>
    <row r="83" spans="1:4">
      <c r="A83" s="55"/>
      <c r="B83" s="54"/>
      <c r="C83" s="55"/>
      <c r="D83" s="55"/>
    </row>
    <row r="84" spans="1:4">
      <c r="A84" s="55"/>
      <c r="B84" s="54"/>
      <c r="C84" s="55"/>
      <c r="D84" s="55"/>
    </row>
    <row r="85" spans="1:4">
      <c r="A85" s="55"/>
      <c r="B85" s="54"/>
      <c r="C85" s="55"/>
      <c r="D85" s="55"/>
    </row>
    <row r="86" spans="1:4">
      <c r="A86" s="55"/>
      <c r="B86" s="54"/>
      <c r="C86" s="55"/>
      <c r="D86" s="55"/>
    </row>
    <row r="87" spans="1:4">
      <c r="A87" s="55"/>
      <c r="B87" s="54"/>
      <c r="C87" s="55"/>
      <c r="D87" s="55"/>
    </row>
    <row r="88" spans="1:4">
      <c r="A88" s="55"/>
      <c r="B88" s="54"/>
      <c r="C88" s="55"/>
      <c r="D88" s="55"/>
    </row>
    <row r="89" spans="1:4">
      <c r="A89" s="55"/>
      <c r="B89" s="54"/>
      <c r="C89" s="55"/>
      <c r="D89" s="55"/>
    </row>
    <row r="90" spans="1:4">
      <c r="A90" s="55"/>
      <c r="B90" s="54"/>
      <c r="C90" s="55"/>
      <c r="D90" s="55"/>
    </row>
    <row r="91" spans="1:4">
      <c r="A91" s="55"/>
      <c r="B91" s="54"/>
      <c r="C91" s="55"/>
      <c r="D91" s="55"/>
    </row>
    <row r="92" spans="1:4">
      <c r="A92" s="55"/>
      <c r="B92" s="54"/>
      <c r="C92" s="55"/>
      <c r="D92" s="55"/>
    </row>
    <row r="93" spans="1:4">
      <c r="A93" s="55"/>
      <c r="B93" s="54"/>
      <c r="C93" s="55"/>
      <c r="D93" s="55"/>
    </row>
    <row r="94" spans="1:4">
      <c r="A94" s="55"/>
      <c r="B94" s="54"/>
      <c r="C94" s="55"/>
      <c r="D94" s="55"/>
    </row>
    <row r="95" spans="1:4">
      <c r="A95" s="55"/>
      <c r="B95" s="54"/>
      <c r="C95" s="55"/>
      <c r="D95" s="55"/>
    </row>
    <row r="96" spans="1:4">
      <c r="A96" s="55"/>
      <c r="B96" s="54"/>
      <c r="C96" s="55"/>
      <c r="D96" s="55"/>
    </row>
    <row r="97" spans="1:4">
      <c r="A97" s="55"/>
      <c r="B97" s="54"/>
      <c r="C97" s="55"/>
      <c r="D97" s="55"/>
    </row>
    <row r="98" spans="1:4">
      <c r="A98" s="55"/>
      <c r="B98" s="54"/>
      <c r="C98" s="55"/>
      <c r="D98" s="55"/>
    </row>
    <row r="99" spans="1:4">
      <c r="A99" s="55"/>
      <c r="B99" s="54"/>
      <c r="C99" s="55"/>
      <c r="D99" s="55"/>
    </row>
    <row r="100" spans="1:4">
      <c r="A100" s="55"/>
      <c r="B100" s="54"/>
      <c r="C100" s="55"/>
      <c r="D100" s="55"/>
    </row>
    <row r="101" spans="1:4">
      <c r="A101" s="55"/>
      <c r="B101" s="54"/>
      <c r="C101" s="55"/>
      <c r="D101" s="55"/>
    </row>
    <row r="102" spans="1:4">
      <c r="A102" s="55"/>
      <c r="B102" s="54"/>
      <c r="C102" s="55"/>
      <c r="D102" s="55"/>
    </row>
    <row r="103" spans="1:4">
      <c r="A103" s="55"/>
      <c r="B103" s="54"/>
      <c r="C103" s="55"/>
      <c r="D103" s="55"/>
    </row>
    <row r="104" spans="1:4">
      <c r="A104" s="55"/>
      <c r="B104" s="54"/>
      <c r="C104" s="55"/>
      <c r="D104" s="55"/>
    </row>
    <row r="105" spans="1:4">
      <c r="A105" s="55"/>
      <c r="B105" s="54"/>
      <c r="C105" s="55"/>
      <c r="D105" s="55"/>
    </row>
    <row r="106" spans="1:4">
      <c r="A106" s="55"/>
      <c r="B106" s="54"/>
      <c r="C106" s="55"/>
      <c r="D106" s="55"/>
    </row>
    <row r="107" spans="1:4">
      <c r="A107" s="55"/>
      <c r="B107" s="54"/>
      <c r="C107" s="55"/>
      <c r="D107" s="55"/>
    </row>
    <row r="108" spans="1:4">
      <c r="A108" s="55"/>
      <c r="B108" s="54"/>
      <c r="C108" s="55"/>
      <c r="D108" s="55"/>
    </row>
    <row r="109" spans="1:4">
      <c r="A109" s="55"/>
      <c r="B109" s="54"/>
      <c r="C109" s="55"/>
      <c r="D109" s="55"/>
    </row>
    <row r="110" spans="1:4">
      <c r="A110" s="55"/>
      <c r="B110" s="54"/>
      <c r="C110" s="55"/>
      <c r="D110" s="55"/>
    </row>
    <row r="111" spans="1:4">
      <c r="A111" s="55"/>
      <c r="B111" s="54"/>
      <c r="C111" s="55"/>
      <c r="D111" s="55"/>
    </row>
    <row r="112" spans="1:4">
      <c r="A112" s="55"/>
      <c r="B112" s="54"/>
      <c r="C112" s="55"/>
      <c r="D112" s="55"/>
    </row>
    <row r="113" spans="1:4">
      <c r="A113" s="55"/>
      <c r="B113" s="54"/>
      <c r="C113" s="55"/>
      <c r="D113" s="55"/>
    </row>
    <row r="114" spans="1:4">
      <c r="A114" s="55"/>
      <c r="B114" s="54"/>
      <c r="C114" s="55"/>
      <c r="D114" s="55"/>
    </row>
    <row r="115" spans="1:4">
      <c r="A115" s="55"/>
      <c r="B115" s="54"/>
      <c r="C115" s="55"/>
      <c r="D115" s="55"/>
    </row>
    <row r="116" spans="1:4">
      <c r="A116" s="55"/>
      <c r="B116" s="54"/>
      <c r="C116" s="55"/>
      <c r="D116" s="55"/>
    </row>
    <row r="117" spans="1:4">
      <c r="A117" s="55"/>
      <c r="B117" s="54"/>
      <c r="C117" s="55"/>
      <c r="D117" s="55"/>
    </row>
    <row r="118" spans="1:4">
      <c r="A118" s="55"/>
      <c r="B118" s="54"/>
      <c r="C118" s="55"/>
      <c r="D118" s="55"/>
    </row>
    <row r="119" spans="1:4">
      <c r="A119" s="55"/>
      <c r="B119" s="54"/>
      <c r="C119" s="55"/>
      <c r="D119" s="55"/>
    </row>
    <row r="120" spans="1:4">
      <c r="A120" s="55"/>
      <c r="B120" s="54"/>
      <c r="C120" s="55"/>
      <c r="D120" s="55"/>
    </row>
    <row r="121" spans="1:4">
      <c r="A121" s="55"/>
      <c r="B121" s="54"/>
      <c r="C121" s="55"/>
      <c r="D121" s="55"/>
    </row>
    <row r="122" spans="1:4">
      <c r="A122" s="55"/>
      <c r="B122" s="54"/>
      <c r="C122" s="55"/>
      <c r="D122" s="55"/>
    </row>
    <row r="123" spans="1:4">
      <c r="A123" s="55"/>
      <c r="B123" s="54"/>
      <c r="C123" s="55"/>
      <c r="D123" s="55"/>
    </row>
    <row r="124" spans="1:4">
      <c r="A124" s="55"/>
      <c r="B124" s="54"/>
      <c r="C124" s="55"/>
      <c r="D124" s="55"/>
    </row>
    <row r="125" spans="1:4">
      <c r="A125" s="55"/>
      <c r="B125" s="54"/>
      <c r="C125" s="55"/>
      <c r="D125" s="55"/>
    </row>
    <row r="126" spans="1:4">
      <c r="A126" s="55"/>
      <c r="B126" s="54"/>
      <c r="C126" s="55"/>
      <c r="D126" s="55"/>
    </row>
    <row r="127" spans="1:4">
      <c r="A127" s="55"/>
      <c r="B127" s="54"/>
      <c r="C127" s="55"/>
      <c r="D127" s="55"/>
    </row>
    <row r="128" spans="1:4">
      <c r="A128" s="55"/>
      <c r="B128" s="54"/>
      <c r="C128" s="55"/>
      <c r="D128" s="55"/>
    </row>
    <row r="129" spans="1:4">
      <c r="A129" s="55"/>
      <c r="B129" s="54"/>
      <c r="C129" s="55"/>
      <c r="D129" s="55"/>
    </row>
    <row r="130" spans="1:4">
      <c r="A130" s="55"/>
      <c r="B130" s="54"/>
      <c r="C130" s="55"/>
      <c r="D130" s="55"/>
    </row>
  </sheetData>
  <sheetProtection algorithmName="SHA-512" hashValue="Xt8dQOdVZNaj92QXpmARP4AkbtI2IHzNdED84GDDUKB8FBN/BoiCNbbYF36xbVog6GCQq6fxIeG/hQVQs85FuA==" saltValue="DGDMFXXDefGPHuQ40pUoyQ==" spinCount="100000" sheet="1" objects="1" scenarios="1"/>
  <autoFilter ref="A4:O50" xr:uid="{7C9C501C-EA71-4504-A977-9A6C76CFCC4C}"/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9713-DF4F-4D20-A6A4-C8D0CB81EE63}">
  <dimension ref="B1:S64"/>
  <sheetViews>
    <sheetView showGridLines="0" zoomScale="55" zoomScaleNormal="55" workbookViewId="0">
      <selection activeCell="M29" sqref="M29"/>
    </sheetView>
  </sheetViews>
  <sheetFormatPr defaultRowHeight="12.6"/>
  <cols>
    <col min="1" max="1" width="3.42578125" customWidth="1"/>
    <col min="2" max="2" width="14.5703125" customWidth="1"/>
    <col min="4" max="4" width="6.140625" customWidth="1"/>
    <col min="14" max="14" width="37.5703125" style="1" customWidth="1"/>
    <col min="15" max="15" width="17.42578125" style="6" customWidth="1"/>
    <col min="16" max="16" width="20.5703125" style="6" customWidth="1"/>
    <col min="17" max="17" width="18.140625" style="6" customWidth="1"/>
    <col min="18" max="18" width="15.85546875" style="6" customWidth="1"/>
    <col min="19" max="19" width="10.5703125" customWidth="1"/>
  </cols>
  <sheetData>
    <row r="1" spans="2:19">
      <c r="B1" s="9" t="s">
        <v>240</v>
      </c>
      <c r="C1" s="9"/>
      <c r="D1" s="10"/>
    </row>
    <row r="2" spans="2:19">
      <c r="O2" s="6" t="s">
        <v>241</v>
      </c>
      <c r="P2" s="6" t="s">
        <v>242</v>
      </c>
      <c r="Q2" s="6" t="s">
        <v>243</v>
      </c>
      <c r="R2" s="6" t="s">
        <v>244</v>
      </c>
      <c r="S2" s="6" t="s">
        <v>245</v>
      </c>
    </row>
    <row r="3" spans="2:19" ht="45.95" customHeight="1">
      <c r="B3" s="189" t="s">
        <v>246</v>
      </c>
      <c r="C3" s="189"/>
      <c r="O3" s="8" t="s">
        <v>247</v>
      </c>
      <c r="P3" s="8" t="s">
        <v>248</v>
      </c>
      <c r="Q3" s="8" t="s">
        <v>249</v>
      </c>
      <c r="R3" s="8" t="s">
        <v>250</v>
      </c>
      <c r="S3" s="8" t="s">
        <v>251</v>
      </c>
    </row>
    <row r="4" spans="2:19">
      <c r="B4" s="3" t="s">
        <v>252</v>
      </c>
      <c r="C4" s="3" t="e">
        <f>$C$7/3</f>
        <v>#REF!</v>
      </c>
      <c r="N4" s="1" t="e">
        <f>#REF!</f>
        <v>#REF!</v>
      </c>
      <c r="O4" s="7" t="e">
        <f>#REF!/#REF!</f>
        <v>#REF!</v>
      </c>
      <c r="P4" s="7" t="e">
        <f>#REF!/#REF!</f>
        <v>#REF!</v>
      </c>
      <c r="Q4" s="7" t="e">
        <f>#REF!/#REF!</f>
        <v>#REF!</v>
      </c>
      <c r="R4" s="7" t="e">
        <f>#REF!/#REF!</f>
        <v>#REF!</v>
      </c>
    </row>
    <row r="5" spans="2:19" ht="26.45" customHeight="1">
      <c r="B5" s="4" t="s">
        <v>253</v>
      </c>
      <c r="C5" s="3" t="e">
        <f t="shared" ref="C5:C6" si="0">$C$7/3</f>
        <v>#REF!</v>
      </c>
      <c r="N5" s="1" t="e">
        <f>#REF!</f>
        <v>#REF!</v>
      </c>
      <c r="O5" s="7" t="e">
        <f>#REF!/#REF!</f>
        <v>#REF!</v>
      </c>
      <c r="P5" s="7" t="e">
        <f>#REF!/#REF!</f>
        <v>#REF!</v>
      </c>
      <c r="Q5" s="7" t="e">
        <f>#REF!/#REF!</f>
        <v>#REF!</v>
      </c>
      <c r="R5" s="7" t="e">
        <f>#REF!/#REF!</f>
        <v>#REF!</v>
      </c>
    </row>
    <row r="6" spans="2:19">
      <c r="B6" s="3" t="s">
        <v>254</v>
      </c>
      <c r="C6" s="3" t="e">
        <f t="shared" si="0"/>
        <v>#REF!</v>
      </c>
      <c r="N6" s="1" t="e">
        <f>#REF!</f>
        <v>#REF!</v>
      </c>
      <c r="O6" s="7" t="e">
        <f>#REF!/#REF!</f>
        <v>#REF!</v>
      </c>
      <c r="P6" s="7" t="e">
        <f>#REF!/#REF!</f>
        <v>#REF!</v>
      </c>
      <c r="Q6" s="7" t="e">
        <f>#REF!/#REF!</f>
        <v>#REF!</v>
      </c>
      <c r="R6" s="7" t="e">
        <f>#REF!/#REF!</f>
        <v>#REF!</v>
      </c>
    </row>
    <row r="7" spans="2:19">
      <c r="B7" s="3" t="s">
        <v>255</v>
      </c>
      <c r="C7" s="3" t="e">
        <f>#REF!</f>
        <v>#REF!</v>
      </c>
      <c r="N7" s="1" t="e">
        <f>#REF!</f>
        <v>#REF!</v>
      </c>
      <c r="O7" s="7" t="e">
        <f>#REF!/#REF!</f>
        <v>#REF!</v>
      </c>
      <c r="P7" s="7" t="e">
        <f>#REF!/#REF!</f>
        <v>#REF!</v>
      </c>
      <c r="Q7" s="7" t="e">
        <f>#REF!/#REF!</f>
        <v>#REF!</v>
      </c>
      <c r="R7" s="7" t="e">
        <f>#REF!/#REF!</f>
        <v>#REF!</v>
      </c>
    </row>
    <row r="8" spans="2:19" ht="12.95" thickBot="1">
      <c r="N8" s="1" t="e">
        <f>#REF!</f>
        <v>#REF!</v>
      </c>
      <c r="O8" s="7" t="e">
        <f>#REF!/#REF!</f>
        <v>#REF!</v>
      </c>
      <c r="P8" s="7" t="e">
        <f>#REF!/#REF!</f>
        <v>#REF!</v>
      </c>
      <c r="Q8" s="7" t="e">
        <f>#REF!/#REF!</f>
        <v>#REF!</v>
      </c>
      <c r="R8" s="7" t="e">
        <f>#REF!/#REF!</f>
        <v>#REF!</v>
      </c>
    </row>
    <row r="9" spans="2:19" ht="12.95" thickBot="1">
      <c r="B9" s="13" t="s">
        <v>256</v>
      </c>
      <c r="C9" s="5" t="e">
        <f>#REF!</f>
        <v>#REF!</v>
      </c>
      <c r="N9" s="1" t="e">
        <f>#REF!</f>
        <v>#REF!</v>
      </c>
      <c r="O9" s="7" t="e">
        <f>#REF!/#REF!</f>
        <v>#REF!</v>
      </c>
      <c r="P9" s="7" t="e">
        <f>#REF!/#REF!</f>
        <v>#REF!</v>
      </c>
      <c r="Q9" s="7" t="e">
        <f>#REF!/#REF!</f>
        <v>#REF!</v>
      </c>
      <c r="R9" s="7" t="e">
        <f>#REF!/#REF!</f>
        <v>#REF!</v>
      </c>
    </row>
    <row r="11" spans="2:19" ht="12.95">
      <c r="B11" s="189" t="s">
        <v>257</v>
      </c>
      <c r="C11" s="189"/>
      <c r="O11" s="7"/>
      <c r="P11" s="7"/>
      <c r="Q11" s="7"/>
      <c r="R11" s="7"/>
    </row>
    <row r="12" spans="2:19">
      <c r="B12" s="3" t="s">
        <v>258</v>
      </c>
      <c r="C12" s="3" t="e">
        <f>C9-C13/2</f>
        <v>#REF!</v>
      </c>
    </row>
    <row r="13" spans="2:19">
      <c r="B13" s="3" t="s">
        <v>257</v>
      </c>
      <c r="C13" s="3">
        <v>4</v>
      </c>
      <c r="O13" s="7"/>
      <c r="P13" s="7"/>
      <c r="Q13" s="7"/>
      <c r="R13" s="7"/>
    </row>
    <row r="14" spans="2:19">
      <c r="B14" s="3" t="s">
        <v>259</v>
      </c>
      <c r="C14" s="3" t="e">
        <f>SUM(C4:C7)-C12-C13</f>
        <v>#REF!</v>
      </c>
      <c r="O14" s="7"/>
      <c r="P14" s="7"/>
      <c r="Q14" s="7"/>
      <c r="R14" s="7"/>
    </row>
    <row r="15" spans="2:19">
      <c r="O15" s="7"/>
      <c r="P15" s="7"/>
      <c r="Q15" s="7"/>
      <c r="R15" s="7"/>
    </row>
    <row r="17" spans="2:18">
      <c r="O17" s="7"/>
      <c r="P17" s="7"/>
      <c r="Q17" s="7"/>
      <c r="R17" s="7"/>
    </row>
    <row r="19" spans="2:18">
      <c r="O19" s="7"/>
      <c r="P19" s="7"/>
      <c r="Q19" s="7"/>
      <c r="R19" s="7"/>
    </row>
    <row r="20" spans="2:18">
      <c r="O20" s="7"/>
      <c r="P20" s="7"/>
      <c r="Q20" s="7"/>
      <c r="R20" s="7"/>
    </row>
    <row r="21" spans="2:18">
      <c r="O21" s="7"/>
      <c r="P21" s="7"/>
      <c r="Q21" s="7"/>
      <c r="R21" s="7"/>
    </row>
    <row r="22" spans="2:18">
      <c r="B22" s="11" t="s">
        <v>260</v>
      </c>
      <c r="C22" s="11"/>
      <c r="O22" s="7"/>
      <c r="P22" s="7"/>
      <c r="Q22" s="7"/>
      <c r="R22" s="7"/>
    </row>
    <row r="23" spans="2:18">
      <c r="O23" s="7"/>
      <c r="P23" s="7"/>
      <c r="Q23" s="7"/>
      <c r="R23" s="7"/>
    </row>
    <row r="25" spans="2:18" ht="12.95">
      <c r="B25" s="189" t="s">
        <v>246</v>
      </c>
      <c r="C25" s="189"/>
      <c r="O25" s="7"/>
      <c r="P25" s="7"/>
      <c r="Q25" s="7"/>
      <c r="R25" s="7"/>
    </row>
    <row r="26" spans="2:18">
      <c r="B26" s="3" t="s">
        <v>252</v>
      </c>
      <c r="C26" s="3" t="e">
        <f>$C$29/3</f>
        <v>#REF!</v>
      </c>
      <c r="O26" s="7"/>
      <c r="P26" s="7"/>
      <c r="Q26" s="7"/>
      <c r="R26" s="7"/>
    </row>
    <row r="27" spans="2:18" ht="24.95">
      <c r="B27" s="4" t="s">
        <v>253</v>
      </c>
      <c r="C27" s="3" t="e">
        <f>$C$29/3</f>
        <v>#REF!</v>
      </c>
      <c r="O27" s="7"/>
      <c r="P27" s="7"/>
      <c r="Q27" s="7"/>
      <c r="R27" s="7"/>
    </row>
    <row r="28" spans="2:18">
      <c r="B28" s="3" t="s">
        <v>254</v>
      </c>
      <c r="C28" s="3" t="e">
        <f t="shared" ref="C28" si="1">$C$29/3</f>
        <v>#REF!</v>
      </c>
      <c r="O28" s="7"/>
      <c r="P28" s="7"/>
      <c r="Q28" s="7"/>
      <c r="R28" s="7"/>
    </row>
    <row r="29" spans="2:18">
      <c r="B29" s="3" t="s">
        <v>255</v>
      </c>
      <c r="C29" s="3" t="e">
        <f>#REF!</f>
        <v>#REF!</v>
      </c>
      <c r="O29" s="7"/>
      <c r="P29" s="7"/>
      <c r="Q29" s="7"/>
      <c r="R29" s="7"/>
    </row>
    <row r="30" spans="2:18" ht="12.95" thickBot="1"/>
    <row r="31" spans="2:18" ht="12.95" thickBot="1">
      <c r="B31" s="12" t="s">
        <v>261</v>
      </c>
      <c r="C31" s="5" t="e">
        <f>#REF!</f>
        <v>#REF!</v>
      </c>
      <c r="O31" s="7"/>
      <c r="P31" s="7"/>
      <c r="Q31" s="7"/>
      <c r="R31" s="7"/>
    </row>
    <row r="32" spans="2:18">
      <c r="O32" s="7"/>
      <c r="P32" s="7"/>
      <c r="Q32" s="7"/>
      <c r="R32" s="7"/>
    </row>
    <row r="33" spans="2:18" ht="12.95">
      <c r="B33" s="189" t="s">
        <v>257</v>
      </c>
      <c r="C33" s="189"/>
      <c r="O33" s="7"/>
      <c r="P33" s="7"/>
      <c r="Q33" s="7"/>
      <c r="R33" s="7"/>
    </row>
    <row r="34" spans="2:18">
      <c r="B34" s="3" t="s">
        <v>258</v>
      </c>
      <c r="C34" s="3" t="e">
        <f>C31-C35/2</f>
        <v>#REF!</v>
      </c>
      <c r="O34" s="7"/>
      <c r="P34" s="7"/>
      <c r="Q34" s="7"/>
      <c r="R34" s="7"/>
    </row>
    <row r="35" spans="2:18">
      <c r="B35" s="3" t="s">
        <v>257</v>
      </c>
      <c r="C35" s="3">
        <v>4</v>
      </c>
      <c r="O35" s="7"/>
      <c r="P35" s="7"/>
      <c r="Q35" s="7"/>
      <c r="R35" s="7"/>
    </row>
    <row r="36" spans="2:18">
      <c r="B36" s="3" t="s">
        <v>259</v>
      </c>
      <c r="C36" s="3" t="e">
        <f>SUM(C26:C29)-C34-C35</f>
        <v>#REF!</v>
      </c>
      <c r="O36" s="7"/>
      <c r="P36" s="7"/>
      <c r="Q36" s="7"/>
      <c r="R36" s="7"/>
    </row>
    <row r="37" spans="2:18">
      <c r="O37" s="7"/>
      <c r="P37" s="7"/>
      <c r="Q37" s="7"/>
      <c r="R37" s="7"/>
    </row>
    <row r="38" spans="2:18">
      <c r="O38" s="7"/>
      <c r="P38" s="7"/>
      <c r="Q38" s="7"/>
      <c r="R38" s="7"/>
    </row>
    <row r="39" spans="2:18">
      <c r="O39" s="7"/>
      <c r="P39" s="7"/>
      <c r="Q39" s="7"/>
      <c r="R39" s="7"/>
    </row>
    <row r="40" spans="2:18">
      <c r="O40" s="7"/>
      <c r="P40" s="7"/>
      <c r="Q40" s="7"/>
      <c r="R40" s="7"/>
    </row>
    <row r="41" spans="2:18">
      <c r="O41" s="7"/>
      <c r="P41" s="7"/>
      <c r="Q41" s="7"/>
      <c r="R41" s="7"/>
    </row>
    <row r="42" spans="2:18">
      <c r="O42" s="7"/>
      <c r="P42" s="7"/>
      <c r="Q42" s="7"/>
      <c r="R42" s="7"/>
    </row>
    <row r="43" spans="2:18">
      <c r="O43" s="7"/>
      <c r="P43" s="7"/>
      <c r="Q43" s="7"/>
      <c r="R43" s="7"/>
    </row>
    <row r="44" spans="2:18">
      <c r="O44" s="7"/>
      <c r="P44" s="7"/>
      <c r="Q44" s="7"/>
      <c r="R44" s="7"/>
    </row>
    <row r="45" spans="2:18">
      <c r="O45" s="7"/>
      <c r="P45" s="7"/>
      <c r="Q45" s="7"/>
      <c r="R45" s="7"/>
    </row>
    <row r="46" spans="2:18">
      <c r="O46" s="7"/>
      <c r="P46" s="7"/>
      <c r="Q46" s="7"/>
      <c r="R46" s="7"/>
    </row>
    <row r="47" spans="2:18">
      <c r="O47" s="7"/>
      <c r="P47" s="7"/>
      <c r="Q47" s="7"/>
      <c r="R47" s="7"/>
    </row>
    <row r="48" spans="2:18">
      <c r="O48" s="7"/>
      <c r="P48" s="7"/>
      <c r="Q48" s="7"/>
      <c r="R48" s="7"/>
    </row>
    <row r="49" spans="2:18">
      <c r="O49" s="7"/>
      <c r="P49" s="7"/>
      <c r="Q49" s="7"/>
      <c r="R49" s="7"/>
    </row>
    <row r="50" spans="2:18">
      <c r="B50" s="11" t="s">
        <v>262</v>
      </c>
      <c r="C50" s="11"/>
      <c r="O50" s="7"/>
      <c r="P50" s="7"/>
      <c r="Q50" s="7"/>
      <c r="R50" s="7"/>
    </row>
    <row r="51" spans="2:18">
      <c r="O51" s="7"/>
      <c r="P51" s="7"/>
      <c r="Q51" s="7"/>
      <c r="R51" s="7"/>
    </row>
    <row r="52" spans="2:18">
      <c r="O52" s="7"/>
      <c r="P52" s="7"/>
      <c r="Q52" s="7"/>
      <c r="R52" s="7"/>
    </row>
    <row r="53" spans="2:18" ht="12.95">
      <c r="B53" s="189" t="s">
        <v>246</v>
      </c>
      <c r="C53" s="189"/>
      <c r="O53" s="7"/>
      <c r="P53" s="7"/>
      <c r="Q53" s="7"/>
      <c r="R53" s="7"/>
    </row>
    <row r="54" spans="2:18">
      <c r="B54" s="3" t="s">
        <v>252</v>
      </c>
      <c r="C54" s="3" t="e">
        <f>$C$29/3</f>
        <v>#REF!</v>
      </c>
      <c r="O54" s="7"/>
      <c r="P54" s="7"/>
      <c r="Q54" s="7"/>
      <c r="R54" s="7"/>
    </row>
    <row r="55" spans="2:18" ht="24.95">
      <c r="B55" s="4" t="s">
        <v>253</v>
      </c>
      <c r="C55" s="3" t="e">
        <f>$C$29/3</f>
        <v>#REF!</v>
      </c>
      <c r="O55" s="7"/>
      <c r="P55" s="7"/>
      <c r="Q55" s="7"/>
      <c r="R55" s="7"/>
    </row>
    <row r="56" spans="2:18">
      <c r="B56" s="3" t="s">
        <v>254</v>
      </c>
      <c r="C56" s="3" t="e">
        <f>$C$29/3</f>
        <v>#REF!</v>
      </c>
      <c r="O56" s="7"/>
      <c r="P56" s="7"/>
      <c r="Q56" s="7"/>
      <c r="R56" s="7"/>
    </row>
    <row r="57" spans="2:18">
      <c r="B57" s="3" t="s">
        <v>255</v>
      </c>
      <c r="C57" s="3" t="e">
        <f>#REF!</f>
        <v>#REF!</v>
      </c>
      <c r="O57" s="7"/>
      <c r="P57" s="7"/>
      <c r="Q57" s="7"/>
      <c r="R57" s="7"/>
    </row>
    <row r="58" spans="2:18" ht="12.95" thickBot="1">
      <c r="O58" s="7"/>
      <c r="P58" s="7"/>
      <c r="Q58" s="7"/>
      <c r="R58" s="7"/>
    </row>
    <row r="59" spans="2:18" ht="12.95" thickBot="1">
      <c r="B59" s="12" t="s">
        <v>263</v>
      </c>
      <c r="C59" s="5" t="e">
        <f>#REF!</f>
        <v>#REF!</v>
      </c>
      <c r="O59" s="7"/>
      <c r="P59" s="7"/>
      <c r="Q59" s="7"/>
      <c r="R59" s="7"/>
    </row>
    <row r="60" spans="2:18">
      <c r="O60" s="7"/>
      <c r="P60" s="7"/>
      <c r="Q60" s="7"/>
      <c r="R60" s="7"/>
    </row>
    <row r="61" spans="2:18" ht="12.95">
      <c r="B61" s="189" t="s">
        <v>257</v>
      </c>
      <c r="C61" s="189"/>
      <c r="O61" s="7"/>
      <c r="P61" s="7"/>
      <c r="Q61" s="7"/>
      <c r="R61" s="7"/>
    </row>
    <row r="62" spans="2:18">
      <c r="B62" s="3" t="s">
        <v>258</v>
      </c>
      <c r="C62" s="3" t="e">
        <f>C59-C63/2</f>
        <v>#REF!</v>
      </c>
      <c r="O62" s="7"/>
      <c r="P62" s="7"/>
      <c r="Q62" s="7"/>
      <c r="R62" s="7"/>
    </row>
    <row r="63" spans="2:18">
      <c r="B63" s="3" t="s">
        <v>257</v>
      </c>
      <c r="C63" s="3">
        <v>4</v>
      </c>
      <c r="O63" s="7"/>
      <c r="P63" s="7"/>
      <c r="Q63" s="7"/>
      <c r="R63" s="7"/>
    </row>
    <row r="64" spans="2:18">
      <c r="B64" s="3" t="s">
        <v>259</v>
      </c>
      <c r="C64" s="3" t="e">
        <f>SUM(C54:C57)-C62-C63</f>
        <v>#REF!</v>
      </c>
    </row>
  </sheetData>
  <mergeCells count="6">
    <mergeCell ref="B61:C61"/>
    <mergeCell ref="B3:C3"/>
    <mergeCell ref="B11:C11"/>
    <mergeCell ref="B25:C25"/>
    <mergeCell ref="B33:C33"/>
    <mergeCell ref="B53:C53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0D33-A2D3-4E55-B9B7-188DB41D5EE3}">
  <dimension ref="A1:Q18"/>
  <sheetViews>
    <sheetView showGridLines="0" zoomScale="130" zoomScaleNormal="130" workbookViewId="0">
      <selection sqref="A1:Q4"/>
    </sheetView>
  </sheetViews>
  <sheetFormatPr defaultRowHeight="12.6"/>
  <cols>
    <col min="1" max="1" width="3.42578125" customWidth="1"/>
    <col min="2" max="2" width="17.42578125" customWidth="1"/>
    <col min="4" max="4" width="6.140625" customWidth="1"/>
  </cols>
  <sheetData>
    <row r="1" spans="1:17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4.95" customHeight="1">
      <c r="B6" s="190" t="s">
        <v>264</v>
      </c>
      <c r="C6" s="190"/>
      <c r="D6" s="10"/>
    </row>
    <row r="7" spans="1:17" ht="5.0999999999999996" customHeight="1"/>
    <row r="8" spans="1:17" ht="14.45">
      <c r="B8" s="25" t="s">
        <v>39</v>
      </c>
      <c r="C8" s="26">
        <f>0.2*$C$13</f>
        <v>30</v>
      </c>
    </row>
    <row r="9" spans="1:17" ht="12.6" customHeight="1">
      <c r="B9" s="17" t="s">
        <v>38</v>
      </c>
      <c r="C9" s="21">
        <f>0.2*$C$13</f>
        <v>30</v>
      </c>
    </row>
    <row r="10" spans="1:17" ht="14.45">
      <c r="B10" s="18" t="s">
        <v>265</v>
      </c>
      <c r="C10" s="22">
        <f t="shared" ref="C10:C11" si="0">0.2*$C$13</f>
        <v>30</v>
      </c>
    </row>
    <row r="11" spans="1:17" ht="14.45">
      <c r="B11" s="19" t="s">
        <v>266</v>
      </c>
      <c r="C11" s="23">
        <f t="shared" si="0"/>
        <v>30</v>
      </c>
    </row>
    <row r="12" spans="1:17" ht="14.45">
      <c r="B12" s="20" t="s">
        <v>34</v>
      </c>
      <c r="C12" s="24">
        <f>0.2*$C$13</f>
        <v>30</v>
      </c>
    </row>
    <row r="13" spans="1:17" ht="12.95">
      <c r="B13" s="32" t="s">
        <v>255</v>
      </c>
      <c r="C13" s="32">
        <f>Guia!C50</f>
        <v>150</v>
      </c>
    </row>
    <row r="15" spans="1:17" ht="12.95">
      <c r="B15" s="189" t="s">
        <v>257</v>
      </c>
      <c r="C15" s="189"/>
    </row>
    <row r="16" spans="1:17">
      <c r="B16" s="30" t="s">
        <v>267</v>
      </c>
      <c r="C16" s="31">
        <f>Guia!E50</f>
        <v>52</v>
      </c>
    </row>
    <row r="17" spans="2:3">
      <c r="B17" s="29" t="s">
        <v>268</v>
      </c>
      <c r="C17" s="29">
        <v>2</v>
      </c>
    </row>
    <row r="18" spans="2:3">
      <c r="B18" s="29" t="s">
        <v>269</v>
      </c>
      <c r="C18" s="29">
        <f>300-(C17+C16)</f>
        <v>246</v>
      </c>
    </row>
  </sheetData>
  <sheetProtection algorithmName="SHA-512" hashValue="xF4qe9pTusGqO4vfDnPhTvnnB89YiEuBS7uwKVfbFIT50t94Re4gqgV2Wn0KB+huMQjy5j0HAO572TJSNhSS4w==" saltValue="Fp49LPW/BDRvfEt9oLCxKg==" spinCount="100000" sheet="1" objects="1" scenarios="1"/>
  <mergeCells count="3">
    <mergeCell ref="B15:C15"/>
    <mergeCell ref="A1:Q4"/>
    <mergeCell ref="B6:C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6BF4-1C4E-4543-AA2A-5B493025C495}">
  <dimension ref="B1:C13"/>
  <sheetViews>
    <sheetView showGridLines="0" zoomScale="40" zoomScaleNormal="40" workbookViewId="0">
      <selection activeCell="AB26" sqref="AB26"/>
    </sheetView>
  </sheetViews>
  <sheetFormatPr defaultRowHeight="12.6"/>
  <cols>
    <col min="2" max="2" width="48.42578125" customWidth="1"/>
    <col min="3" max="3" width="27.42578125" style="6" customWidth="1"/>
    <col min="4" max="4" width="20.42578125" customWidth="1"/>
    <col min="12" max="12" width="8.7109375" customWidth="1"/>
  </cols>
  <sheetData>
    <row r="1" spans="2:3" ht="23.45" customHeight="1"/>
    <row r="3" spans="2:3" ht="23.1">
      <c r="B3" s="170" t="s">
        <v>270</v>
      </c>
      <c r="C3" s="170" t="s">
        <v>271</v>
      </c>
    </row>
    <row r="4" spans="2:3" ht="24.95" customHeight="1">
      <c r="B4" s="191" t="s">
        <v>272</v>
      </c>
      <c r="C4" s="27">
        <f>Guia!E21/Guia!C21</f>
        <v>0.24</v>
      </c>
    </row>
    <row r="5" spans="2:3" ht="24.95" customHeight="1">
      <c r="B5" s="192"/>
      <c r="C5" s="28">
        <f>1-C4</f>
        <v>0.76</v>
      </c>
    </row>
    <row r="6" spans="2:3" ht="24.95" customHeight="1">
      <c r="B6" s="193" t="s">
        <v>273</v>
      </c>
      <c r="C6" s="27">
        <f>Guia!E13/Guia!C13</f>
        <v>0.5714285714285714</v>
      </c>
    </row>
    <row r="7" spans="2:3" ht="24.95" customHeight="1">
      <c r="B7" s="194"/>
      <c r="C7" s="28">
        <f>1-C6</f>
        <v>0.4285714285714286</v>
      </c>
    </row>
    <row r="8" spans="2:3" ht="24.95" customHeight="1">
      <c r="B8" s="193" t="s">
        <v>274</v>
      </c>
      <c r="C8" s="27">
        <f>Guia!E30/Guia!C30</f>
        <v>0.23333333333333334</v>
      </c>
    </row>
    <row r="9" spans="2:3" ht="24.95" customHeight="1">
      <c r="B9" s="194"/>
      <c r="C9" s="28">
        <f>1-C8</f>
        <v>0.76666666666666661</v>
      </c>
    </row>
    <row r="10" spans="2:3" ht="24.95" customHeight="1">
      <c r="B10" s="193" t="s">
        <v>186</v>
      </c>
      <c r="C10" s="27">
        <f>Guia!E48/Guia!C48</f>
        <v>0.2</v>
      </c>
    </row>
    <row r="11" spans="2:3" ht="24.95" customHeight="1">
      <c r="B11" s="194"/>
      <c r="C11" s="28">
        <f>1-C10</f>
        <v>0.8</v>
      </c>
    </row>
    <row r="12" spans="2:3" ht="24.95" customHeight="1">
      <c r="B12" s="191" t="s">
        <v>275</v>
      </c>
      <c r="C12" s="27">
        <f>Guia!E37/Guia!C37</f>
        <v>0.55000000000000004</v>
      </c>
    </row>
    <row r="13" spans="2:3" ht="24.95" customHeight="1">
      <c r="B13" s="192"/>
      <c r="C13" s="28">
        <f>1-C12</f>
        <v>0.44999999999999996</v>
      </c>
    </row>
  </sheetData>
  <sheetProtection algorithmName="SHA-512" hashValue="TFWx6YLPn1ytTvXghCeTRFzwH7vN8kjqN8FyQumy6hD0W5gdDFZmMzqAha+iu/idUm8tOISJPAHdv7ElbfV0/A==" saltValue="MrRSq6sIMwc35IsaLZ5RkA==" spinCount="100000" sheet="1" objects="1" scenarios="1"/>
  <mergeCells count="5">
    <mergeCell ref="B4:B5"/>
    <mergeCell ref="B6:B7"/>
    <mergeCell ref="B8:B9"/>
    <mergeCell ref="B10:B11"/>
    <mergeCell ref="B12:B13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&amp;C&amp;1#&amp;"Arial"&amp;10&amp;K000000Internal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93F52CE14774FA9080414A68CAC4F" ma:contentTypeVersion="16" ma:contentTypeDescription="Criar um novo documento." ma:contentTypeScope="" ma:versionID="a4d87ee21d49c75d45b222c4be1d53f2">
  <xsd:schema xmlns:xsd="http://www.w3.org/2001/XMLSchema" xmlns:xs="http://www.w3.org/2001/XMLSchema" xmlns:p="http://schemas.microsoft.com/office/2006/metadata/properties" xmlns:ns2="493b6ec8-6a29-48be-8f34-0cd107593531" xmlns:ns3="8583d01e-d18b-497c-a4d8-2f62cb6d134f" targetNamespace="http://schemas.microsoft.com/office/2006/metadata/properties" ma:root="true" ma:fieldsID="24449802d69c6aa2ceacb573d3e1ef82" ns2:_="" ns3:_="">
    <xsd:import namespace="493b6ec8-6a29-48be-8f34-0cd107593531"/>
    <xsd:import namespace="8583d01e-d18b-497c-a4d8-2f62cb6d134f"/>
    <xsd:element name="properties">
      <xsd:complexType>
        <xsd:sequence>
          <xsd:element name="documentManagement">
            <xsd:complexType>
              <xsd:all>
                <xsd:element ref="ns2:prv_Category_Choice" minOccurs="0"/>
                <xsd:element ref="ns3:prv_Description" minOccurs="0"/>
                <xsd:element ref="ns3:prv_Responsibl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b6ec8-6a29-48be-8f34-0cd107593531" elementFormDefault="qualified">
    <xsd:import namespace="http://schemas.microsoft.com/office/2006/documentManagement/types"/>
    <xsd:import namespace="http://schemas.microsoft.com/office/infopath/2007/PartnerControls"/>
    <xsd:element name="prv_Category_Choice" ma:index="8" nillable="true" ma:displayName="Category" ma:internalName="prv_Category_Choice">
      <xsd:simpleType>
        <xsd:restriction base="dms:Choice">
          <xsd:enumeration value="Desenvolvimento"/>
          <xsd:enumeration value="Produto"/>
          <xsd:enumeration value="Projeto"/>
        </xsd:restriction>
      </xsd:simpleType>
    </xsd:element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3d01e-d18b-497c-a4d8-2f62cb6d134f" elementFormDefault="qualified">
    <xsd:import namespace="http://schemas.microsoft.com/office/2006/documentManagement/types"/>
    <xsd:import namespace="http://schemas.microsoft.com/office/infopath/2007/PartnerControls"/>
    <xsd:element name="prv_Description" ma:index="9" nillable="true" ma:displayName="Description" ma:internalName="prv_Description" ma:readOnly="false">
      <xsd:simpleType>
        <xsd:restriction base="dms:Note">
          <xsd:maxLength value="255"/>
        </xsd:restriction>
      </xsd:simpleType>
    </xsd:element>
    <xsd:element name="prv_Responsible" ma:index="10" nillable="true" ma:displayName="Responsible" ma:internalName="prv_Responsible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v_Responsible xmlns="8583d01e-d18b-497c-a4d8-2f62cb6d134f">
      <UserInfo>
        <DisplayName/>
        <AccountId xsi:nil="true"/>
        <AccountType/>
      </UserInfo>
    </prv_Responsible>
    <prv_Category_Choice xmlns="493b6ec8-6a29-48be-8f34-0cd107593531" xsi:nil="true"/>
    <prv_Description xmlns="8583d01e-d18b-497c-a4d8-2f62cb6d134f" xsi:nil="true"/>
  </documentManagement>
</p:properties>
</file>

<file path=customXml/itemProps1.xml><?xml version="1.0" encoding="utf-8"?>
<ds:datastoreItem xmlns:ds="http://schemas.openxmlformats.org/officeDocument/2006/customXml" ds:itemID="{C421488F-5FED-4068-B76F-FB26AF88A5C7}"/>
</file>

<file path=customXml/itemProps2.xml><?xml version="1.0" encoding="utf-8"?>
<ds:datastoreItem xmlns:ds="http://schemas.openxmlformats.org/officeDocument/2006/customXml" ds:itemID="{34D319F7-3C70-44B5-8179-3DAB366B2DA7}"/>
</file>

<file path=customXml/itemProps3.xml><?xml version="1.0" encoding="utf-8"?>
<ds:datastoreItem xmlns:ds="http://schemas.openxmlformats.org/officeDocument/2006/customXml" ds:itemID="{1F2FB459-CCE6-4467-A09A-AD70194DB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Baldochi Souza</dc:creator>
  <cp:keywords/>
  <dc:description/>
  <cp:lastModifiedBy/>
  <cp:revision/>
  <dcterms:created xsi:type="dcterms:W3CDTF">2021-06-17T17:23:07Z</dcterms:created>
  <dcterms:modified xsi:type="dcterms:W3CDTF">2021-12-07T12:22:05Z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c00982-80e1-41e6-a03a-12f4ca954faf_Enabled">
    <vt:lpwstr>True</vt:lpwstr>
  </property>
  <property fmtid="{D5CDD505-2E9C-101B-9397-08002B2CF9AE}" pid="3" name="MSIP_Label_c8c00982-80e1-41e6-a03a-12f4ca954faf_SiteId">
    <vt:lpwstr>ecaa386b-c8df-4ce0-ad01-740cbdb5ba55</vt:lpwstr>
  </property>
  <property fmtid="{D5CDD505-2E9C-101B-9397-08002B2CF9AE}" pid="4" name="MSIP_Label_c8c00982-80e1-41e6-a03a-12f4ca954faf_Owner">
    <vt:lpwstr>BaldocA@basfad.basf.net</vt:lpwstr>
  </property>
  <property fmtid="{D5CDD505-2E9C-101B-9397-08002B2CF9AE}" pid="5" name="MSIP_Label_c8c00982-80e1-41e6-a03a-12f4ca954faf_SetDate">
    <vt:lpwstr>2021-06-17T20:05:15.8408529Z</vt:lpwstr>
  </property>
  <property fmtid="{D5CDD505-2E9C-101B-9397-08002B2CF9AE}" pid="6" name="MSIP_Label_c8c00982-80e1-41e6-a03a-12f4ca954faf_Name">
    <vt:lpwstr>Internal</vt:lpwstr>
  </property>
  <property fmtid="{D5CDD505-2E9C-101B-9397-08002B2CF9AE}" pid="7" name="MSIP_Label_c8c00982-80e1-41e6-a03a-12f4ca954faf_Application">
    <vt:lpwstr>Microsoft Azure Information Protection</vt:lpwstr>
  </property>
  <property fmtid="{D5CDD505-2E9C-101B-9397-08002B2CF9AE}" pid="8" name="MSIP_Label_c8c00982-80e1-41e6-a03a-12f4ca954faf_ActionId">
    <vt:lpwstr>a475e0e4-6ffc-48b8-a18e-bc5eca9ea1be</vt:lpwstr>
  </property>
  <property fmtid="{D5CDD505-2E9C-101B-9397-08002B2CF9AE}" pid="9" name="MSIP_Label_c8c00982-80e1-41e6-a03a-12f4ca954faf_Extended_MSFT_Method">
    <vt:lpwstr>Automatic</vt:lpwstr>
  </property>
  <property fmtid="{D5CDD505-2E9C-101B-9397-08002B2CF9AE}" pid="10" name="MSIP_Label_06530cf4-8573-4c29-a912-bbcdac835909_Enabled">
    <vt:lpwstr>True</vt:lpwstr>
  </property>
  <property fmtid="{D5CDD505-2E9C-101B-9397-08002B2CF9AE}" pid="11" name="MSIP_Label_06530cf4-8573-4c29-a912-bbcdac835909_SiteId">
    <vt:lpwstr>ecaa386b-c8df-4ce0-ad01-740cbdb5ba55</vt:lpwstr>
  </property>
  <property fmtid="{D5CDD505-2E9C-101B-9397-08002B2CF9AE}" pid="12" name="MSIP_Label_06530cf4-8573-4c29-a912-bbcdac835909_Owner">
    <vt:lpwstr>BaldocA@basfad.basf.net</vt:lpwstr>
  </property>
  <property fmtid="{D5CDD505-2E9C-101B-9397-08002B2CF9AE}" pid="13" name="MSIP_Label_06530cf4-8573-4c29-a912-bbcdac835909_SetDate">
    <vt:lpwstr>2021-06-17T20:05:15.8408529Z</vt:lpwstr>
  </property>
  <property fmtid="{D5CDD505-2E9C-101B-9397-08002B2CF9AE}" pid="14" name="MSIP_Label_06530cf4-8573-4c29-a912-bbcdac835909_Name">
    <vt:lpwstr>Unprotected</vt:lpwstr>
  </property>
  <property fmtid="{D5CDD505-2E9C-101B-9397-08002B2CF9AE}" pid="15" name="MSIP_Label_06530cf4-8573-4c29-a912-bbcdac835909_Application">
    <vt:lpwstr>Microsoft Azure Information Protection</vt:lpwstr>
  </property>
  <property fmtid="{D5CDD505-2E9C-101B-9397-08002B2CF9AE}" pid="16" name="MSIP_Label_06530cf4-8573-4c29-a912-bbcdac835909_ActionId">
    <vt:lpwstr>a475e0e4-6ffc-48b8-a18e-bc5eca9ea1be</vt:lpwstr>
  </property>
  <property fmtid="{D5CDD505-2E9C-101B-9397-08002B2CF9AE}" pid="17" name="MSIP_Label_06530cf4-8573-4c29-a912-bbcdac835909_Parent">
    <vt:lpwstr>c8c00982-80e1-41e6-a03a-12f4ca954faf</vt:lpwstr>
  </property>
  <property fmtid="{D5CDD505-2E9C-101B-9397-08002B2CF9AE}" pid="18" name="MSIP_Label_06530cf4-8573-4c29-a912-bbcdac835909_Extended_MSFT_Method">
    <vt:lpwstr>Automatic</vt:lpwstr>
  </property>
  <property fmtid="{D5CDD505-2E9C-101B-9397-08002B2CF9AE}" pid="19" name="Sensitivity">
    <vt:lpwstr>Internal Unprotected</vt:lpwstr>
  </property>
  <property fmtid="{D5CDD505-2E9C-101B-9397-08002B2CF9AE}" pid="20" name="ContentTypeId">
    <vt:lpwstr>0x010100CD093F52CE14774FA9080414A68CAC4F</vt:lpwstr>
  </property>
</Properties>
</file>